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T:\04 土地改良委員会\積算・契約関係資料\県からの通知\20210122　週休二日要領の改正\20230424　週休二日試行要領一部改正\"/>
    </mc:Choice>
  </mc:AlternateContent>
  <xr:revisionPtr revIDLastSave="0" documentId="8_{9EA49CDC-4E75-44C6-954F-5B8B5E362604}" xr6:coauthVersionLast="47" xr6:coauthVersionMax="47" xr10:uidLastSave="{00000000-0000-0000-0000-000000000000}"/>
  <bookViews>
    <workbookView xWindow="-120" yWindow="-120" windowWidth="19440" windowHeight="15000" tabRatio="804" activeTab="17" xr2:uid="{00000000-000D-0000-FFFF-FFFF00000000}"/>
  </bookViews>
  <sheets>
    <sheet name="はじめにお読みください" sheetId="18" r:id="rId1"/>
    <sheet name="初期入力" sheetId="4" r:id="rId2"/>
    <sheet name="休日等取得計画（実績）書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休日等取得計画書【記入例】 " sheetId="21" r:id="rId17"/>
    <sheet name="休日等取得実績書【記入例】 " sheetId="20" r:id="rId18"/>
    <sheet name="ｶﾚﾝﾀﾞｰ" sheetId="3" r:id="rId19"/>
  </sheets>
  <definedNames>
    <definedName name="BOX表示">[0]!BOX表示</definedName>
    <definedName name="_xlnm.Print_Area" localSheetId="18">ｶﾚﾝﾀﾞｰ!$B$3</definedName>
    <definedName name="_xlnm.Print_Area" localSheetId="0">はじめにお読みください!$B$1:$L$42</definedName>
    <definedName name="_xlnm.Print_Area" localSheetId="2">'休日等取得計画（実績）書'!$A$1:$AK$65</definedName>
    <definedName name="_xlnm.Print_Area" localSheetId="16">'休日等取得計画書【記入例】 '!$A$1:$AK$65</definedName>
    <definedName name="_xlnm.Print_Area" localSheetId="17">'休日等取得実績書【記入例】 '!$A$1:$AK$65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2">#REF!</definedName>
    <definedName name="受益者氏名" localSheetId="16">#REF!</definedName>
    <definedName name="受益者氏名" localSheetId="17">#REF!</definedName>
    <definedName name="受益者氏名">#REF!</definedName>
    <definedName name="範囲" localSheetId="2">#REF!</definedName>
    <definedName name="範囲" localSheetId="16">#REF!</definedName>
    <definedName name="範囲" localSheetId="17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7" i="4"/>
  <c r="E9" i="4"/>
  <c r="E8" i="4"/>
  <c r="AN57" i="21" l="1"/>
  <c r="AP56" i="21"/>
  <c r="AN56" i="21"/>
  <c r="AP55" i="21"/>
  <c r="AN55" i="21"/>
  <c r="AN53" i="21"/>
  <c r="AP52" i="21"/>
  <c r="AN52" i="21"/>
  <c r="AQ52" i="21" s="1"/>
  <c r="AP51" i="21"/>
  <c r="AN51" i="21"/>
  <c r="AN49" i="21"/>
  <c r="AP48" i="21"/>
  <c r="AN48" i="21"/>
  <c r="AP47" i="21"/>
  <c r="AN47" i="21"/>
  <c r="B47" i="21"/>
  <c r="B51" i="21" s="1"/>
  <c r="B55" i="21" s="1"/>
  <c r="B46" i="21"/>
  <c r="AN45" i="21"/>
  <c r="AP44" i="21"/>
  <c r="AN44" i="21"/>
  <c r="AQ44" i="21" s="1"/>
  <c r="AP43" i="21"/>
  <c r="AN43" i="21"/>
  <c r="AN41" i="21"/>
  <c r="AP40" i="21"/>
  <c r="AN40" i="21"/>
  <c r="AP39" i="21"/>
  <c r="AN39" i="21"/>
  <c r="AN37" i="21"/>
  <c r="AP36" i="21"/>
  <c r="AN36" i="21"/>
  <c r="AP35" i="21"/>
  <c r="AN35" i="21"/>
  <c r="AQ35" i="21" s="1"/>
  <c r="AN33" i="21"/>
  <c r="AP32" i="21"/>
  <c r="AN32" i="21"/>
  <c r="AP31" i="21"/>
  <c r="AN31" i="21"/>
  <c r="AN29" i="21"/>
  <c r="AP28" i="21"/>
  <c r="AN28" i="21"/>
  <c r="AP27" i="21"/>
  <c r="AN27" i="21"/>
  <c r="AQ27" i="21" s="1"/>
  <c r="AN25" i="21"/>
  <c r="AP24" i="21"/>
  <c r="AN24" i="21"/>
  <c r="AP23" i="21"/>
  <c r="AN23" i="21"/>
  <c r="AN21" i="21"/>
  <c r="AP20" i="21"/>
  <c r="AN20" i="21"/>
  <c r="AP19" i="21"/>
  <c r="AN19" i="21"/>
  <c r="AQ19" i="21" s="1"/>
  <c r="AN17" i="21"/>
  <c r="AP16" i="21"/>
  <c r="AN16" i="21"/>
  <c r="AP15" i="21"/>
  <c r="AN15" i="21"/>
  <c r="AN13" i="21"/>
  <c r="AP12" i="21"/>
  <c r="AN12" i="21"/>
  <c r="AP11" i="21"/>
  <c r="AN11" i="21"/>
  <c r="B11" i="21"/>
  <c r="B15" i="21" s="1"/>
  <c r="B19" i="21" s="1"/>
  <c r="B23" i="21" s="1"/>
  <c r="B27" i="21" s="1"/>
  <c r="B31" i="21" s="1"/>
  <c r="B35" i="21" s="1"/>
  <c r="B39" i="21" s="1"/>
  <c r="B43" i="21" s="1"/>
  <c r="AN9" i="21"/>
  <c r="AP8" i="21"/>
  <c r="AN8" i="21"/>
  <c r="AQ8" i="21" s="1"/>
  <c r="AP7" i="21"/>
  <c r="AN7" i="21"/>
  <c r="AQ7" i="21" s="1"/>
  <c r="B6" i="21"/>
  <c r="AH3" i="21"/>
  <c r="AA3" i="21"/>
  <c r="T3" i="21"/>
  <c r="P3" i="21"/>
  <c r="E3" i="21"/>
  <c r="AN57" i="20"/>
  <c r="AP56" i="20"/>
  <c r="AN56" i="20"/>
  <c r="AP55" i="20"/>
  <c r="AN55" i="20"/>
  <c r="AN53" i="20"/>
  <c r="AP52" i="20"/>
  <c r="AN52" i="20"/>
  <c r="AP51" i="20"/>
  <c r="AN51" i="20"/>
  <c r="AN49" i="20"/>
  <c r="AP48" i="20"/>
  <c r="AN48" i="20"/>
  <c r="AP47" i="20"/>
  <c r="AN47" i="20"/>
  <c r="B47" i="20"/>
  <c r="B51" i="20" s="1"/>
  <c r="B55" i="20" s="1"/>
  <c r="B46" i="20"/>
  <c r="AN45" i="20"/>
  <c r="AP44" i="20"/>
  <c r="AN44" i="20"/>
  <c r="AQ44" i="20" s="1"/>
  <c r="AP43" i="20"/>
  <c r="AN43" i="20"/>
  <c r="AN41" i="20"/>
  <c r="AP40" i="20"/>
  <c r="AN40" i="20"/>
  <c r="AP39" i="20"/>
  <c r="AQ39" i="20" s="1"/>
  <c r="AN39" i="20"/>
  <c r="AN37" i="20"/>
  <c r="AP36" i="20"/>
  <c r="AN36" i="20"/>
  <c r="AQ36" i="20" s="1"/>
  <c r="AP35" i="20"/>
  <c r="AN35" i="20"/>
  <c r="AQ35" i="20" s="1"/>
  <c r="AN33" i="20"/>
  <c r="AP32" i="20"/>
  <c r="AN32" i="20"/>
  <c r="AP31" i="20"/>
  <c r="AN31" i="20"/>
  <c r="AN29" i="20"/>
  <c r="AP28" i="20"/>
  <c r="AN28" i="20"/>
  <c r="AP27" i="20"/>
  <c r="AN27" i="20"/>
  <c r="AN25" i="20"/>
  <c r="AP24" i="20"/>
  <c r="AN24" i="20"/>
  <c r="AP23" i="20"/>
  <c r="AN23" i="20"/>
  <c r="AN21" i="20"/>
  <c r="AP20" i="20"/>
  <c r="AN20" i="20"/>
  <c r="AP19" i="20"/>
  <c r="AN19" i="20"/>
  <c r="AN17" i="20"/>
  <c r="AP16" i="20"/>
  <c r="AN16" i="20"/>
  <c r="AP15" i="20"/>
  <c r="AN15" i="20"/>
  <c r="AN13" i="20"/>
  <c r="AP12" i="20"/>
  <c r="AN12" i="20"/>
  <c r="AP11" i="20"/>
  <c r="AN11" i="20"/>
  <c r="B11" i="20"/>
  <c r="B15" i="20" s="1"/>
  <c r="B19" i="20" s="1"/>
  <c r="B23" i="20" s="1"/>
  <c r="B27" i="20" s="1"/>
  <c r="B31" i="20" s="1"/>
  <c r="B35" i="20" s="1"/>
  <c r="B39" i="20" s="1"/>
  <c r="B43" i="20" s="1"/>
  <c r="AN9" i="20"/>
  <c r="AP8" i="20"/>
  <c r="AN8" i="20"/>
  <c r="AP7" i="20"/>
  <c r="AN7" i="20"/>
  <c r="B6" i="20"/>
  <c r="AH3" i="20"/>
  <c r="AA3" i="20"/>
  <c r="T3" i="20"/>
  <c r="P3" i="20"/>
  <c r="E3" i="20"/>
  <c r="B46" i="19"/>
  <c r="AH3" i="19"/>
  <c r="AA3" i="19"/>
  <c r="T3" i="19"/>
  <c r="P3" i="19"/>
  <c r="E3" i="19"/>
  <c r="B6" i="19"/>
  <c r="AN57" i="19"/>
  <c r="AP56" i="19"/>
  <c r="AN56" i="19"/>
  <c r="AP55" i="19"/>
  <c r="AN55" i="19"/>
  <c r="AN53" i="19"/>
  <c r="AP52" i="19"/>
  <c r="AN52" i="19"/>
  <c r="AP51" i="19"/>
  <c r="AN51" i="19"/>
  <c r="AN49" i="19"/>
  <c r="AP48" i="19"/>
  <c r="AN48" i="19"/>
  <c r="AP47" i="19"/>
  <c r="AN47" i="19"/>
  <c r="B47" i="19"/>
  <c r="B51" i="19" s="1"/>
  <c r="B55" i="19" s="1"/>
  <c r="AN45" i="19"/>
  <c r="AP44" i="19"/>
  <c r="AN44" i="19"/>
  <c r="AP43" i="19"/>
  <c r="AN43" i="19"/>
  <c r="AN41" i="19"/>
  <c r="AP40" i="19"/>
  <c r="AN40" i="19"/>
  <c r="AP39" i="19"/>
  <c r="AN39" i="19"/>
  <c r="AN37" i="19"/>
  <c r="AP36" i="19"/>
  <c r="AN36" i="19"/>
  <c r="AP35" i="19"/>
  <c r="AN35" i="19"/>
  <c r="AN33" i="19"/>
  <c r="AP32" i="19"/>
  <c r="AN32" i="19"/>
  <c r="AP31" i="19"/>
  <c r="AN31" i="19"/>
  <c r="AN29" i="19"/>
  <c r="AP28" i="19"/>
  <c r="AN28" i="19"/>
  <c r="AP27" i="19"/>
  <c r="AN27" i="19"/>
  <c r="AN25" i="19"/>
  <c r="AP24" i="19"/>
  <c r="AN24" i="19"/>
  <c r="AP23" i="19"/>
  <c r="AN23" i="19"/>
  <c r="AN21" i="19"/>
  <c r="AP20" i="19"/>
  <c r="AN20" i="19"/>
  <c r="AP19" i="19"/>
  <c r="AN19" i="19"/>
  <c r="AN17" i="19"/>
  <c r="AP16" i="19"/>
  <c r="AN16" i="19"/>
  <c r="AP15" i="19"/>
  <c r="AN15" i="19"/>
  <c r="AN13" i="19"/>
  <c r="AP12" i="19"/>
  <c r="AN12" i="19"/>
  <c r="AP11" i="19"/>
  <c r="AN11" i="19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Q23" i="20" l="1"/>
  <c r="AQ28" i="20"/>
  <c r="AQ47" i="20"/>
  <c r="AQ40" i="21"/>
  <c r="AQ31" i="20"/>
  <c r="AQ7" i="20"/>
  <c r="AQ19" i="20"/>
  <c r="AQ40" i="20"/>
  <c r="AQ15" i="21"/>
  <c r="AQ31" i="21"/>
  <c r="AQ36" i="21"/>
  <c r="AQ43" i="21"/>
  <c r="AQ47" i="21"/>
  <c r="AQ56" i="21"/>
  <c r="AQ20" i="20"/>
  <c r="AQ27" i="20"/>
  <c r="AQ32" i="20"/>
  <c r="AQ48" i="20"/>
  <c r="AQ52" i="20"/>
  <c r="AQ23" i="21"/>
  <c r="AQ24" i="20"/>
  <c r="AQ43" i="20"/>
  <c r="AQ12" i="21"/>
  <c r="AQ56" i="20"/>
  <c r="AP60" i="21"/>
  <c r="AQ32" i="21"/>
  <c r="AQ51" i="20"/>
  <c r="AQ55" i="20"/>
  <c r="AQ11" i="21"/>
  <c r="AP59" i="21"/>
  <c r="AQ20" i="21"/>
  <c r="AQ24" i="21"/>
  <c r="AQ39" i="21"/>
  <c r="AQ48" i="21"/>
  <c r="AQ16" i="21"/>
  <c r="AQ28" i="21"/>
  <c r="AQ51" i="21"/>
  <c r="AQ55" i="21"/>
  <c r="AQ16" i="20"/>
  <c r="AQ15" i="20"/>
  <c r="AQ11" i="20"/>
  <c r="AN59" i="21"/>
  <c r="AN60" i="21"/>
  <c r="U65" i="21" s="1"/>
  <c r="X65" i="21" s="1"/>
  <c r="AN60" i="20"/>
  <c r="AQ12" i="20"/>
  <c r="AN59" i="20"/>
  <c r="AP59" i="20"/>
  <c r="AP60" i="20"/>
  <c r="AQ8" i="20"/>
  <c r="AQ40" i="19"/>
  <c r="AQ52" i="19"/>
  <c r="AP60" i="19"/>
  <c r="AQ7" i="19"/>
  <c r="AQ51" i="19"/>
  <c r="AN60" i="19"/>
  <c r="AQ15" i="19"/>
  <c r="AQ19" i="19"/>
  <c r="AQ28" i="19"/>
  <c r="AQ35" i="19"/>
  <c r="AQ44" i="19"/>
  <c r="AQ11" i="19"/>
  <c r="AQ20" i="19"/>
  <c r="AQ27" i="19"/>
  <c r="AQ32" i="19"/>
  <c r="AQ43" i="19"/>
  <c r="AN59" i="19"/>
  <c r="AQ8" i="19"/>
  <c r="AQ12" i="19"/>
  <c r="AQ16" i="19"/>
  <c r="AQ23" i="19"/>
  <c r="AQ24" i="19"/>
  <c r="AQ31" i="19"/>
  <c r="AQ36" i="19"/>
  <c r="AQ39" i="19"/>
  <c r="AQ47" i="19"/>
  <c r="AQ48" i="19"/>
  <c r="AQ55" i="19"/>
  <c r="AQ56" i="19"/>
  <c r="AP59" i="19"/>
  <c r="AQ59" i="20" l="1"/>
  <c r="U61" i="20" s="1"/>
  <c r="X61" i="20" s="1"/>
  <c r="AQ59" i="21"/>
  <c r="U61" i="21" s="1"/>
  <c r="AC61" i="21" s="1"/>
  <c r="AQ60" i="21"/>
  <c r="U64" i="21" s="1"/>
  <c r="AQ60" i="20"/>
  <c r="U64" i="20" s="1"/>
  <c r="AQ59" i="19"/>
  <c r="U61" i="19" s="1"/>
  <c r="AQ60" i="19"/>
  <c r="U64" i="19" s="1"/>
  <c r="U60" i="20" l="1"/>
  <c r="U60" i="21"/>
  <c r="X61" i="21"/>
  <c r="U65" i="20"/>
  <c r="X65" i="20" s="1"/>
  <c r="AC61" i="20"/>
  <c r="U60" i="19"/>
  <c r="X61" i="19"/>
  <c r="AC61" i="19"/>
  <c r="U65" i="19"/>
  <c r="X65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X54" i="21" l="1"/>
  <c r="X54" i="20"/>
  <c r="V42" i="21"/>
  <c r="V42" i="20"/>
  <c r="T38" i="21"/>
  <c r="T38" i="20"/>
  <c r="S34" i="21"/>
  <c r="S34" i="20"/>
  <c r="S30" i="21"/>
  <c r="S30" i="20"/>
  <c r="AH26" i="21"/>
  <c r="AH26" i="20"/>
  <c r="R26" i="21"/>
  <c r="R26" i="20"/>
  <c r="AG22" i="21"/>
  <c r="AG22" i="20"/>
  <c r="Q22" i="21"/>
  <c r="Q22" i="20"/>
  <c r="AD18" i="21"/>
  <c r="AD18" i="20"/>
  <c r="U18" i="20"/>
  <c r="U18" i="21"/>
  <c r="M18" i="21"/>
  <c r="M18" i="20"/>
  <c r="AJ14" i="21"/>
  <c r="AJ14" i="20"/>
  <c r="AB14" i="21"/>
  <c r="AB14" i="20"/>
  <c r="T14" i="21"/>
  <c r="T14" i="20"/>
  <c r="L14" i="21"/>
  <c r="L14" i="20"/>
  <c r="AH10" i="21"/>
  <c r="AH10" i="20"/>
  <c r="Z10" i="21"/>
  <c r="Z10" i="20"/>
  <c r="R10" i="21"/>
  <c r="R10" i="20"/>
  <c r="J10" i="21"/>
  <c r="J10" i="20"/>
  <c r="AC50" i="21"/>
  <c r="AC50" i="20"/>
  <c r="U50" i="21"/>
  <c r="U50" i="20"/>
  <c r="M50" i="21"/>
  <c r="M50" i="20"/>
  <c r="AJ6" i="21"/>
  <c r="AJ6" i="20"/>
  <c r="AB6" i="21"/>
  <c r="AB6" i="20"/>
  <c r="T6" i="21"/>
  <c r="T6" i="20"/>
  <c r="L6" i="21"/>
  <c r="L6" i="20"/>
  <c r="AE18" i="21"/>
  <c r="AE18" i="20"/>
  <c r="I22" i="21"/>
  <c r="I22" i="20"/>
  <c r="R22" i="21"/>
  <c r="R22" i="20"/>
  <c r="Z22" i="21"/>
  <c r="Z22" i="20"/>
  <c r="AH22" i="21"/>
  <c r="AH22" i="20"/>
  <c r="K26" i="21"/>
  <c r="K26" i="20"/>
  <c r="AA26" i="21"/>
  <c r="AA26" i="20"/>
  <c r="AI26" i="21"/>
  <c r="AI26" i="20"/>
  <c r="L30" i="21"/>
  <c r="L30" i="20"/>
  <c r="T30" i="21"/>
  <c r="T30" i="20"/>
  <c r="AI30" i="21"/>
  <c r="AI30" i="20"/>
  <c r="U34" i="21"/>
  <c r="U34" i="20"/>
  <c r="AK34" i="21"/>
  <c r="AK34" i="20"/>
  <c r="V38" i="21"/>
  <c r="V38" i="20"/>
  <c r="H42" i="21"/>
  <c r="H42" i="20"/>
  <c r="X42" i="21"/>
  <c r="X42" i="20"/>
  <c r="Y46" i="21"/>
  <c r="Y46" i="20"/>
  <c r="J54" i="21"/>
  <c r="J54" i="20"/>
  <c r="Z54" i="21"/>
  <c r="Z54" i="20"/>
  <c r="X30" i="21"/>
  <c r="X30" i="20"/>
  <c r="AF30" i="21"/>
  <c r="AF30" i="20"/>
  <c r="J34" i="21"/>
  <c r="J34" i="20"/>
  <c r="R34" i="21"/>
  <c r="R34" i="20"/>
  <c r="Z34" i="21"/>
  <c r="Z34" i="20"/>
  <c r="AH34" i="21"/>
  <c r="AH34" i="20"/>
  <c r="K38" i="21"/>
  <c r="K38" i="20"/>
  <c r="S38" i="21"/>
  <c r="S38" i="20"/>
  <c r="AA38" i="21"/>
  <c r="AA38" i="20"/>
  <c r="AI38" i="21"/>
  <c r="AI38" i="20"/>
  <c r="M42" i="21"/>
  <c r="M42" i="20"/>
  <c r="U42" i="21"/>
  <c r="U42" i="20"/>
  <c r="AC42" i="21"/>
  <c r="AC42" i="20"/>
  <c r="N46" i="21"/>
  <c r="N46" i="20"/>
  <c r="V46" i="21"/>
  <c r="V46" i="20"/>
  <c r="AD46" i="21"/>
  <c r="AD46" i="20"/>
  <c r="G54" i="21"/>
  <c r="G54" i="20"/>
  <c r="O54" i="21"/>
  <c r="O54" i="20"/>
  <c r="W54" i="21"/>
  <c r="W54" i="20"/>
  <c r="AE54" i="21"/>
  <c r="AE54" i="20"/>
  <c r="AI14" i="21"/>
  <c r="AI14" i="20"/>
  <c r="AG10" i="21"/>
  <c r="AG10" i="20"/>
  <c r="AD50" i="21"/>
  <c r="AD50" i="20"/>
  <c r="AC6" i="21"/>
  <c r="AC6" i="20"/>
  <c r="L18" i="21"/>
  <c r="L18" i="20"/>
  <c r="AB18" i="21"/>
  <c r="AB18" i="20"/>
  <c r="AE22" i="21"/>
  <c r="AE22" i="20"/>
  <c r="AF26" i="21"/>
  <c r="AF26" i="20"/>
  <c r="O34" i="21"/>
  <c r="O34" i="20"/>
  <c r="R42" i="21"/>
  <c r="R42" i="20"/>
  <c r="T54" i="21"/>
  <c r="T54" i="20"/>
  <c r="O6" i="21"/>
  <c r="O6" i="20"/>
  <c r="AE6" i="21"/>
  <c r="AE6" i="20"/>
  <c r="P50" i="21"/>
  <c r="P50" i="20"/>
  <c r="AF50" i="21"/>
  <c r="AF50" i="20"/>
  <c r="S10" i="21"/>
  <c r="S10" i="20"/>
  <c r="AI10" i="21"/>
  <c r="AI10" i="20"/>
  <c r="U14" i="21"/>
  <c r="U14" i="20"/>
  <c r="AK14" i="21"/>
  <c r="AK14" i="20"/>
  <c r="V18" i="21"/>
  <c r="V18" i="20"/>
  <c r="S22" i="21"/>
  <c r="S22" i="20"/>
  <c r="U30" i="21"/>
  <c r="U30" i="20"/>
  <c r="X38" i="21"/>
  <c r="X38" i="20"/>
  <c r="AA46" i="21"/>
  <c r="AA46" i="20"/>
  <c r="G14" i="21"/>
  <c r="G14" i="20"/>
  <c r="AG6" i="20"/>
  <c r="AG6" i="21"/>
  <c r="J50" i="21"/>
  <c r="J50" i="20"/>
  <c r="Z50" i="21"/>
  <c r="Z50" i="20"/>
  <c r="W46" i="21"/>
  <c r="W46" i="20"/>
  <c r="P54" i="21"/>
  <c r="P54" i="20"/>
  <c r="O46" i="21"/>
  <c r="O46" i="20"/>
  <c r="N42" i="21"/>
  <c r="N42" i="20"/>
  <c r="L38" i="21"/>
  <c r="L38" i="20"/>
  <c r="K34" i="21"/>
  <c r="K34" i="20"/>
  <c r="O30" i="21"/>
  <c r="O30" i="20"/>
  <c r="AD26" i="21"/>
  <c r="AD26" i="20"/>
  <c r="N26" i="21"/>
  <c r="N26" i="20"/>
  <c r="AC22" i="21"/>
  <c r="AC22" i="20"/>
  <c r="L22" i="21"/>
  <c r="L22" i="20"/>
  <c r="AA18" i="21"/>
  <c r="AA18" i="20"/>
  <c r="S18" i="21"/>
  <c r="S18" i="20"/>
  <c r="K18" i="21"/>
  <c r="K18" i="20"/>
  <c r="AH14" i="21"/>
  <c r="AH14" i="20"/>
  <c r="Z14" i="21"/>
  <c r="Z14" i="20"/>
  <c r="R14" i="21"/>
  <c r="R14" i="20"/>
  <c r="J14" i="21"/>
  <c r="J14" i="20"/>
  <c r="AF10" i="21"/>
  <c r="AF10" i="20"/>
  <c r="X10" i="21"/>
  <c r="X10" i="20"/>
  <c r="P10" i="21"/>
  <c r="P10" i="20"/>
  <c r="H10" i="21"/>
  <c r="H10" i="20"/>
  <c r="AA50" i="21"/>
  <c r="AA50" i="20"/>
  <c r="S50" i="21"/>
  <c r="S50" i="20"/>
  <c r="K50" i="21"/>
  <c r="K50" i="20"/>
  <c r="AH6" i="21"/>
  <c r="AH6" i="20"/>
  <c r="Z6" i="21"/>
  <c r="Z6" i="20"/>
  <c r="R6" i="21"/>
  <c r="R6" i="20"/>
  <c r="J6" i="21"/>
  <c r="J6" i="20"/>
  <c r="AG18" i="21"/>
  <c r="AG18" i="20"/>
  <c r="K22" i="21"/>
  <c r="K22" i="20"/>
  <c r="T22" i="21"/>
  <c r="T22" i="20"/>
  <c r="AB22" i="21"/>
  <c r="AB22" i="20"/>
  <c r="AJ22" i="21"/>
  <c r="AJ22" i="20"/>
  <c r="M26" i="21"/>
  <c r="M26" i="20"/>
  <c r="AC26" i="21"/>
  <c r="AC26" i="20"/>
  <c r="AK26" i="21"/>
  <c r="AK26" i="20"/>
  <c r="N30" i="21"/>
  <c r="N30" i="20"/>
  <c r="W30" i="21"/>
  <c r="W30" i="20"/>
  <c r="I34" i="21"/>
  <c r="I34" i="20"/>
  <c r="Y34" i="21"/>
  <c r="Y34" i="20"/>
  <c r="J38" i="21"/>
  <c r="J38" i="20"/>
  <c r="Z38" i="21"/>
  <c r="Z38" i="20"/>
  <c r="L42" i="21"/>
  <c r="L42" i="20"/>
  <c r="AB42" i="21"/>
  <c r="AB42" i="20"/>
  <c r="M46" i="21"/>
  <c r="M46" i="20"/>
  <c r="AC46" i="21"/>
  <c r="AC46" i="20"/>
  <c r="N54" i="21"/>
  <c r="N54" i="20"/>
  <c r="AD54" i="21"/>
  <c r="AD54" i="20"/>
  <c r="Z30" i="21"/>
  <c r="Z30" i="20"/>
  <c r="AH30" i="21"/>
  <c r="AH30" i="20"/>
  <c r="L34" i="21"/>
  <c r="L34" i="20"/>
  <c r="T34" i="20"/>
  <c r="T34" i="21"/>
  <c r="AB34" i="21"/>
  <c r="AB34" i="20"/>
  <c r="AJ34" i="20"/>
  <c r="AJ34" i="21"/>
  <c r="M38" i="21"/>
  <c r="M38" i="20"/>
  <c r="U38" i="21"/>
  <c r="U38" i="20"/>
  <c r="AC38" i="21"/>
  <c r="AC38" i="20"/>
  <c r="G42" i="21"/>
  <c r="G42" i="20"/>
  <c r="O42" i="21"/>
  <c r="O42" i="20"/>
  <c r="W42" i="21"/>
  <c r="W42" i="20"/>
  <c r="AE42" i="21"/>
  <c r="AE42" i="20"/>
  <c r="P46" i="21"/>
  <c r="P46" i="20"/>
  <c r="X46" i="21"/>
  <c r="X46" i="20"/>
  <c r="AF46" i="21"/>
  <c r="AF46" i="20"/>
  <c r="I54" i="21"/>
  <c r="I54" i="20"/>
  <c r="Q54" i="21"/>
  <c r="Q54" i="20"/>
  <c r="Y54" i="21"/>
  <c r="Y54" i="20"/>
  <c r="AG54" i="21"/>
  <c r="AG54" i="20"/>
  <c r="AA14" i="21"/>
  <c r="AA14" i="20"/>
  <c r="Y10" i="21"/>
  <c r="Y10" i="20"/>
  <c r="V50" i="21"/>
  <c r="V50" i="20"/>
  <c r="U6" i="21"/>
  <c r="U6" i="20"/>
  <c r="P18" i="21"/>
  <c r="P18" i="20"/>
  <c r="AJ18" i="21"/>
  <c r="AJ18" i="20"/>
  <c r="H26" i="21"/>
  <c r="H26" i="20"/>
  <c r="I30" i="21"/>
  <c r="I30" i="20"/>
  <c r="AE34" i="21"/>
  <c r="AE34" i="20"/>
  <c r="AH42" i="21"/>
  <c r="AH42" i="20"/>
  <c r="AJ54" i="21"/>
  <c r="AJ54" i="20"/>
  <c r="S6" i="21"/>
  <c r="S6" i="20"/>
  <c r="AI6" i="21"/>
  <c r="AI6" i="20"/>
  <c r="T50" i="21"/>
  <c r="T50" i="20"/>
  <c r="G10" i="21"/>
  <c r="G10" i="20"/>
  <c r="W10" i="21"/>
  <c r="W10" i="20"/>
  <c r="I14" i="21"/>
  <c r="I14" i="20"/>
  <c r="Y14" i="21"/>
  <c r="Y14" i="20"/>
  <c r="J18" i="21"/>
  <c r="J18" i="20"/>
  <c r="Z18" i="21"/>
  <c r="Z18" i="20"/>
  <c r="AA22" i="21"/>
  <c r="AA22" i="20"/>
  <c r="AB26" i="21"/>
  <c r="AB26" i="20"/>
  <c r="G34" i="21"/>
  <c r="G34" i="20"/>
  <c r="J42" i="21"/>
  <c r="J42" i="20"/>
  <c r="L54" i="21"/>
  <c r="L54" i="20"/>
  <c r="U10" i="21"/>
  <c r="U10" i="20"/>
  <c r="Q6" i="20"/>
  <c r="Q6" i="21"/>
  <c r="I6" i="21"/>
  <c r="I6" i="20"/>
  <c r="Y6" i="21"/>
  <c r="Y6" i="20"/>
  <c r="AJ38" i="21"/>
  <c r="AJ38" i="20"/>
  <c r="AI34" i="21"/>
  <c r="AI34" i="20"/>
  <c r="AG30" i="21"/>
  <c r="AG30" i="20"/>
  <c r="K30" i="21"/>
  <c r="K30" i="20"/>
  <c r="Z26" i="21"/>
  <c r="Z26" i="20"/>
  <c r="J26" i="21"/>
  <c r="J26" i="20"/>
  <c r="Y22" i="21"/>
  <c r="Y22" i="20"/>
  <c r="H22" i="21"/>
  <c r="H22" i="20"/>
  <c r="Y18" i="21"/>
  <c r="Y18" i="20"/>
  <c r="Q18" i="21"/>
  <c r="Q18" i="20"/>
  <c r="I18" i="21"/>
  <c r="I18" i="20"/>
  <c r="AF14" i="21"/>
  <c r="AF14" i="20"/>
  <c r="X14" i="21"/>
  <c r="X14" i="20"/>
  <c r="P14" i="21"/>
  <c r="P14" i="20"/>
  <c r="H14" i="21"/>
  <c r="H14" i="20"/>
  <c r="AD10" i="21"/>
  <c r="AD10" i="20"/>
  <c r="V10" i="21"/>
  <c r="V10" i="20"/>
  <c r="N10" i="21"/>
  <c r="N10" i="20"/>
  <c r="AG50" i="21"/>
  <c r="AG50" i="20"/>
  <c r="Y50" i="21"/>
  <c r="Y50" i="20"/>
  <c r="Q50" i="21"/>
  <c r="Q50" i="20"/>
  <c r="I50" i="21"/>
  <c r="I50" i="20"/>
  <c r="AF6" i="21"/>
  <c r="AF6" i="20"/>
  <c r="X6" i="21"/>
  <c r="X6" i="20"/>
  <c r="P6" i="21"/>
  <c r="P6" i="20"/>
  <c r="H6" i="21"/>
  <c r="H6" i="20"/>
  <c r="AI18" i="21"/>
  <c r="AI18" i="20"/>
  <c r="M22" i="21"/>
  <c r="M22" i="20"/>
  <c r="V22" i="21"/>
  <c r="V22" i="20"/>
  <c r="AD22" i="21"/>
  <c r="AD22" i="20"/>
  <c r="G26" i="21"/>
  <c r="G26" i="20"/>
  <c r="O26" i="21"/>
  <c r="O26" i="20"/>
  <c r="W26" i="21"/>
  <c r="W26" i="20"/>
  <c r="AE26" i="21"/>
  <c r="AE26" i="20"/>
  <c r="H30" i="21"/>
  <c r="H30" i="20"/>
  <c r="P30" i="21"/>
  <c r="P30" i="20"/>
  <c r="AA30" i="21"/>
  <c r="AA30" i="20"/>
  <c r="M34" i="21"/>
  <c r="M34" i="20"/>
  <c r="AC34" i="21"/>
  <c r="AC34" i="20"/>
  <c r="N38" i="21"/>
  <c r="N38" i="20"/>
  <c r="AD38" i="21"/>
  <c r="AD38" i="20"/>
  <c r="P42" i="21"/>
  <c r="P42" i="20"/>
  <c r="AF42" i="21"/>
  <c r="AF42" i="20"/>
  <c r="Q46" i="21"/>
  <c r="Q46" i="20"/>
  <c r="AG46" i="21"/>
  <c r="AG46" i="20"/>
  <c r="R54" i="21"/>
  <c r="R54" i="20"/>
  <c r="AH54" i="21"/>
  <c r="AH54" i="20"/>
  <c r="AB30" i="21"/>
  <c r="AB30" i="20"/>
  <c r="AJ30" i="21"/>
  <c r="AJ30" i="20"/>
  <c r="N34" i="21"/>
  <c r="N34" i="20"/>
  <c r="V34" i="21"/>
  <c r="V34" i="20"/>
  <c r="AD34" i="21"/>
  <c r="AD34" i="20"/>
  <c r="G38" i="21"/>
  <c r="G38" i="20"/>
  <c r="O38" i="21"/>
  <c r="O38" i="20"/>
  <c r="W38" i="21"/>
  <c r="W38" i="20"/>
  <c r="AE38" i="21"/>
  <c r="AE38" i="20"/>
  <c r="I42" i="21"/>
  <c r="I42" i="20"/>
  <c r="Q42" i="21"/>
  <c r="Q42" i="20"/>
  <c r="Y42" i="21"/>
  <c r="Y42" i="20"/>
  <c r="AG42" i="21"/>
  <c r="AG42" i="20"/>
  <c r="J46" i="19"/>
  <c r="J46" i="21"/>
  <c r="J46" i="20"/>
  <c r="R46" i="21"/>
  <c r="R46" i="20"/>
  <c r="Z46" i="21"/>
  <c r="Z46" i="20"/>
  <c r="AH46" i="21"/>
  <c r="AH46" i="20"/>
  <c r="K54" i="21"/>
  <c r="K54" i="20"/>
  <c r="S54" i="21"/>
  <c r="S54" i="20"/>
  <c r="AA54" i="21"/>
  <c r="AA54" i="20"/>
  <c r="AI54" i="21"/>
  <c r="AI54" i="20"/>
  <c r="S14" i="21"/>
  <c r="S14" i="20"/>
  <c r="Q10" i="21"/>
  <c r="Q10" i="20"/>
  <c r="N50" i="21"/>
  <c r="N50" i="20"/>
  <c r="M6" i="21"/>
  <c r="M6" i="20"/>
  <c r="T18" i="21"/>
  <c r="T18" i="20"/>
  <c r="N22" i="21"/>
  <c r="N22" i="20"/>
  <c r="P26" i="21"/>
  <c r="P26" i="20"/>
  <c r="Q30" i="21"/>
  <c r="Q30" i="20"/>
  <c r="P38" i="21"/>
  <c r="P38" i="20"/>
  <c r="S46" i="21"/>
  <c r="S46" i="20"/>
  <c r="G6" i="21"/>
  <c r="G6" i="20"/>
  <c r="W6" i="21"/>
  <c r="W6" i="20"/>
  <c r="H50" i="21"/>
  <c r="H50" i="20"/>
  <c r="X50" i="21"/>
  <c r="X50" i="20"/>
  <c r="K10" i="21"/>
  <c r="K10" i="20"/>
  <c r="AA10" i="21"/>
  <c r="AA10" i="20"/>
  <c r="M14" i="21"/>
  <c r="M14" i="20"/>
  <c r="AC14" i="21"/>
  <c r="AC14" i="20"/>
  <c r="N18" i="21"/>
  <c r="N18" i="20"/>
  <c r="AF18" i="21"/>
  <c r="AF18" i="20"/>
  <c r="AI22" i="21"/>
  <c r="AI22" i="20"/>
  <c r="AJ26" i="21"/>
  <c r="AJ26" i="20"/>
  <c r="W34" i="21"/>
  <c r="W34" i="20"/>
  <c r="Z42" i="21"/>
  <c r="Z42" i="20"/>
  <c r="AB54" i="21"/>
  <c r="AB54" i="20"/>
  <c r="AH50" i="21"/>
  <c r="AH50" i="20"/>
  <c r="O14" i="21"/>
  <c r="O14" i="20"/>
  <c r="AE14" i="21"/>
  <c r="AE14" i="20"/>
  <c r="P22" i="21"/>
  <c r="P22" i="20"/>
  <c r="H54" i="21"/>
  <c r="H54" i="20"/>
  <c r="AF54" i="21"/>
  <c r="AF54" i="20"/>
  <c r="AE46" i="21"/>
  <c r="AE46" i="20"/>
  <c r="AD42" i="21"/>
  <c r="AD42" i="20"/>
  <c r="AB38" i="21"/>
  <c r="AB38" i="20"/>
  <c r="AA34" i="21"/>
  <c r="AA34" i="20"/>
  <c r="Y30" i="21"/>
  <c r="Y30" i="20"/>
  <c r="G30" i="21"/>
  <c r="G30" i="20"/>
  <c r="V26" i="21"/>
  <c r="V26" i="20"/>
  <c r="AK22" i="21"/>
  <c r="AK22" i="20"/>
  <c r="U22" i="21"/>
  <c r="U22" i="20"/>
  <c r="AH18" i="21"/>
  <c r="AH18" i="20"/>
  <c r="W18" i="21"/>
  <c r="W18" i="20"/>
  <c r="O18" i="21"/>
  <c r="O18" i="20"/>
  <c r="G18" i="21"/>
  <c r="G18" i="20"/>
  <c r="AD14" i="21"/>
  <c r="AD14" i="20"/>
  <c r="V14" i="21"/>
  <c r="V14" i="20"/>
  <c r="N14" i="21"/>
  <c r="N14" i="20"/>
  <c r="AJ10" i="21"/>
  <c r="AJ10" i="20"/>
  <c r="AB10" i="21"/>
  <c r="AB10" i="20"/>
  <c r="T10" i="21"/>
  <c r="T10" i="20"/>
  <c r="L10" i="21"/>
  <c r="L10" i="20"/>
  <c r="AE50" i="21"/>
  <c r="AE50" i="20"/>
  <c r="W50" i="21"/>
  <c r="W50" i="20"/>
  <c r="O50" i="21"/>
  <c r="O50" i="20"/>
  <c r="G50" i="21"/>
  <c r="G50" i="20"/>
  <c r="AD6" i="21"/>
  <c r="AD6" i="20"/>
  <c r="V6" i="21"/>
  <c r="V6" i="20"/>
  <c r="N6" i="21"/>
  <c r="N6" i="20"/>
  <c r="AC18" i="21"/>
  <c r="AC18" i="20"/>
  <c r="G22" i="21"/>
  <c r="G22" i="20"/>
  <c r="O22" i="21"/>
  <c r="O22" i="20"/>
  <c r="X22" i="21"/>
  <c r="X22" i="20"/>
  <c r="AF22" i="21"/>
  <c r="AF22" i="20"/>
  <c r="I26" i="21"/>
  <c r="I26" i="20"/>
  <c r="Q26" i="21"/>
  <c r="Q26" i="20"/>
  <c r="Y26" i="21"/>
  <c r="Y26" i="20"/>
  <c r="AG26" i="21"/>
  <c r="AG26" i="20"/>
  <c r="J30" i="21"/>
  <c r="J30" i="20"/>
  <c r="R30" i="21"/>
  <c r="R30" i="20"/>
  <c r="AE30" i="21"/>
  <c r="AE30" i="20"/>
  <c r="Q34" i="21"/>
  <c r="Q34" i="20"/>
  <c r="AG34" i="21"/>
  <c r="AG34" i="20"/>
  <c r="R38" i="21"/>
  <c r="R38" i="20"/>
  <c r="AH38" i="21"/>
  <c r="AH38" i="20"/>
  <c r="T42" i="21"/>
  <c r="T42" i="20"/>
  <c r="U46" i="21"/>
  <c r="U46" i="20"/>
  <c r="AK46" i="21"/>
  <c r="AK46" i="20"/>
  <c r="V54" i="21"/>
  <c r="V54" i="20"/>
  <c r="V30" i="21"/>
  <c r="V30" i="20"/>
  <c r="AD30" i="21"/>
  <c r="AD30" i="20"/>
  <c r="H34" i="21"/>
  <c r="H34" i="20"/>
  <c r="P34" i="21"/>
  <c r="P34" i="20"/>
  <c r="X34" i="21"/>
  <c r="X34" i="20"/>
  <c r="AF34" i="21"/>
  <c r="AF34" i="20"/>
  <c r="I38" i="21"/>
  <c r="I38" i="20"/>
  <c r="Q38" i="21"/>
  <c r="Q38" i="20"/>
  <c r="Y38" i="21"/>
  <c r="Y38" i="20"/>
  <c r="AG38" i="21"/>
  <c r="AG38" i="20"/>
  <c r="K42" i="21"/>
  <c r="K42" i="20"/>
  <c r="S42" i="21"/>
  <c r="S42" i="20"/>
  <c r="AA42" i="21"/>
  <c r="AA42" i="20"/>
  <c r="L46" i="21"/>
  <c r="L46" i="20"/>
  <c r="T46" i="21"/>
  <c r="T46" i="20"/>
  <c r="AB46" i="21"/>
  <c r="AB46" i="20"/>
  <c r="AJ46" i="21"/>
  <c r="AJ46" i="20"/>
  <c r="M54" i="21"/>
  <c r="M54" i="20"/>
  <c r="U54" i="21"/>
  <c r="U54" i="20"/>
  <c r="AC54" i="21"/>
  <c r="AC54" i="20"/>
  <c r="AK54" i="21"/>
  <c r="AK54" i="20"/>
  <c r="K14" i="21"/>
  <c r="K14" i="20"/>
  <c r="I10" i="21"/>
  <c r="I10" i="20"/>
  <c r="AK6" i="21"/>
  <c r="AK6" i="20"/>
  <c r="H18" i="21"/>
  <c r="H18" i="20"/>
  <c r="X18" i="21"/>
  <c r="X18" i="20"/>
  <c r="W22" i="21"/>
  <c r="W22" i="20"/>
  <c r="X26" i="21"/>
  <c r="X26" i="20"/>
  <c r="AC30" i="21"/>
  <c r="AC30" i="20"/>
  <c r="AF38" i="21"/>
  <c r="AF38" i="20"/>
  <c r="AI46" i="21"/>
  <c r="AI46" i="20"/>
  <c r="K6" i="21"/>
  <c r="K6" i="20"/>
  <c r="AA6" i="21"/>
  <c r="AA6" i="20"/>
  <c r="L50" i="21"/>
  <c r="L50" i="20"/>
  <c r="AB50" i="21"/>
  <c r="AB50" i="20"/>
  <c r="O10" i="21"/>
  <c r="O10" i="20"/>
  <c r="AE10" i="21"/>
  <c r="AE10" i="20"/>
  <c r="Q14" i="21"/>
  <c r="Q14" i="20"/>
  <c r="AG14" i="21"/>
  <c r="AG14" i="20"/>
  <c r="R18" i="21"/>
  <c r="R18" i="20"/>
  <c r="J22" i="21"/>
  <c r="J22" i="20"/>
  <c r="L26" i="21"/>
  <c r="L26" i="20"/>
  <c r="M30" i="21"/>
  <c r="M30" i="20"/>
  <c r="H38" i="21"/>
  <c r="H38" i="20"/>
  <c r="K46" i="21"/>
  <c r="K46" i="20"/>
  <c r="AI50" i="21"/>
  <c r="AI50" i="20"/>
  <c r="R50" i="21"/>
  <c r="R50" i="20"/>
  <c r="M10" i="21"/>
  <c r="M10" i="20"/>
  <c r="AC10" i="21"/>
  <c r="AC10" i="20"/>
  <c r="W14" i="21"/>
  <c r="W14" i="20"/>
  <c r="H54" i="19"/>
  <c r="AJ38" i="19"/>
  <c r="AI34" i="19"/>
  <c r="AG30" i="19"/>
  <c r="K30" i="19"/>
  <c r="Z26" i="19"/>
  <c r="J26" i="19"/>
  <c r="AG22" i="19"/>
  <c r="Y22" i="19"/>
  <c r="Q22" i="19"/>
  <c r="H22" i="19"/>
  <c r="AD18" i="19"/>
  <c r="Y18" i="19"/>
  <c r="U18" i="19"/>
  <c r="Q18" i="19"/>
  <c r="M18" i="19"/>
  <c r="I18" i="19"/>
  <c r="AJ14" i="19"/>
  <c r="AF14" i="19"/>
  <c r="AB14" i="19"/>
  <c r="X14" i="19"/>
  <c r="T14" i="19"/>
  <c r="P14" i="19"/>
  <c r="L14" i="19"/>
  <c r="H14" i="19"/>
  <c r="AH10" i="19"/>
  <c r="AD10" i="19"/>
  <c r="Z10" i="19"/>
  <c r="V10" i="19"/>
  <c r="R10" i="19"/>
  <c r="N10" i="19"/>
  <c r="J10" i="19"/>
  <c r="AG50" i="19"/>
  <c r="AC50" i="19"/>
  <c r="Y50" i="19"/>
  <c r="U50" i="19"/>
  <c r="Q50" i="19"/>
  <c r="M50" i="19"/>
  <c r="I50" i="19"/>
  <c r="AJ6" i="19"/>
  <c r="AF6" i="19"/>
  <c r="AB6" i="19"/>
  <c r="X6" i="19"/>
  <c r="T6" i="19"/>
  <c r="P6" i="19"/>
  <c r="L6" i="19"/>
  <c r="H6" i="19"/>
  <c r="AE18" i="19"/>
  <c r="AI18" i="19"/>
  <c r="I22" i="19"/>
  <c r="M22" i="19"/>
  <c r="R22" i="19"/>
  <c r="V22" i="19"/>
  <c r="Z22" i="19"/>
  <c r="AD22" i="19"/>
  <c r="AH22" i="19"/>
  <c r="G26" i="19"/>
  <c r="K26" i="19"/>
  <c r="O26" i="19"/>
  <c r="W26" i="19"/>
  <c r="AA26" i="19"/>
  <c r="AE26" i="19"/>
  <c r="AI26" i="19"/>
  <c r="H30" i="19"/>
  <c r="L30" i="19"/>
  <c r="P30" i="19"/>
  <c r="T30" i="19"/>
  <c r="AA30" i="19"/>
  <c r="AI30" i="19"/>
  <c r="M34" i="19"/>
  <c r="U34" i="19"/>
  <c r="AC34" i="19"/>
  <c r="AK34" i="19"/>
  <c r="N38" i="19"/>
  <c r="V38" i="19"/>
  <c r="AD38" i="19"/>
  <c r="H42" i="19"/>
  <c r="P42" i="19"/>
  <c r="X42" i="19"/>
  <c r="AF42" i="19"/>
  <c r="Q46" i="19"/>
  <c r="Y46" i="19"/>
  <c r="AG46" i="19"/>
  <c r="J54" i="19"/>
  <c r="R54" i="19"/>
  <c r="Z54" i="19"/>
  <c r="AH54" i="19"/>
  <c r="X30" i="19"/>
  <c r="AB30" i="19"/>
  <c r="AF30" i="19"/>
  <c r="AJ30" i="19"/>
  <c r="J34" i="19"/>
  <c r="N34" i="19"/>
  <c r="R34" i="19"/>
  <c r="V34" i="19"/>
  <c r="Z34" i="19"/>
  <c r="AD34" i="19"/>
  <c r="AH34" i="19"/>
  <c r="G38" i="19"/>
  <c r="K38" i="19"/>
  <c r="O38" i="19"/>
  <c r="S38" i="19"/>
  <c r="W38" i="19"/>
  <c r="AA38" i="19"/>
  <c r="AE38" i="19"/>
  <c r="AI38" i="19"/>
  <c r="I42" i="19"/>
  <c r="M42" i="19"/>
  <c r="Q42" i="19"/>
  <c r="U42" i="19"/>
  <c r="Y42" i="19"/>
  <c r="AC42" i="19"/>
  <c r="AG42" i="19"/>
  <c r="N46" i="19"/>
  <c r="R46" i="19"/>
  <c r="V46" i="19"/>
  <c r="Z46" i="19"/>
  <c r="AD46" i="19"/>
  <c r="AH46" i="19"/>
  <c r="G54" i="19"/>
  <c r="K54" i="19"/>
  <c r="O54" i="19"/>
  <c r="S54" i="19"/>
  <c r="W54" i="19"/>
  <c r="AA54" i="19"/>
  <c r="AE54" i="19"/>
  <c r="AI54" i="19"/>
  <c r="AI14" i="19"/>
  <c r="S14" i="19"/>
  <c r="AG10" i="19"/>
  <c r="Q10" i="19"/>
  <c r="AD50" i="19"/>
  <c r="N50" i="19"/>
  <c r="AC6" i="19"/>
  <c r="M6" i="19"/>
  <c r="L18" i="19"/>
  <c r="T18" i="19"/>
  <c r="AB18" i="19"/>
  <c r="N22" i="19"/>
  <c r="AE22" i="19"/>
  <c r="P26" i="19"/>
  <c r="AF26" i="19"/>
  <c r="Q30" i="19"/>
  <c r="O34" i="19"/>
  <c r="P38" i="19"/>
  <c r="R42" i="19"/>
  <c r="S46" i="19"/>
  <c r="T54" i="19"/>
  <c r="G6" i="19"/>
  <c r="O6" i="19"/>
  <c r="W6" i="19"/>
  <c r="AE6" i="19"/>
  <c r="H50" i="19"/>
  <c r="P50" i="19"/>
  <c r="X50" i="19"/>
  <c r="AF50" i="19"/>
  <c r="K10" i="19"/>
  <c r="S10" i="19"/>
  <c r="AA10" i="19"/>
  <c r="AI10" i="19"/>
  <c r="M14" i="19"/>
  <c r="U14" i="19"/>
  <c r="AC14" i="19"/>
  <c r="AK14" i="19"/>
  <c r="N18" i="19"/>
  <c r="V18" i="19"/>
  <c r="AF18" i="19"/>
  <c r="S22" i="19"/>
  <c r="AI22" i="19"/>
  <c r="AJ26" i="19"/>
  <c r="U30" i="19"/>
  <c r="W34" i="19"/>
  <c r="X38" i="19"/>
  <c r="Z42" i="19"/>
  <c r="AA46" i="19"/>
  <c r="AB54" i="19"/>
  <c r="G14" i="19"/>
  <c r="AH50" i="19"/>
  <c r="AG6" i="19"/>
  <c r="O14" i="19"/>
  <c r="J50" i="19"/>
  <c r="AE14" i="19"/>
  <c r="Z50" i="19"/>
  <c r="P22" i="19"/>
  <c r="X54" i="19"/>
  <c r="W46" i="19"/>
  <c r="V42" i="19"/>
  <c r="T38" i="19"/>
  <c r="S34" i="19"/>
  <c r="S30" i="19"/>
  <c r="AH26" i="19"/>
  <c r="R26" i="19"/>
  <c r="AF54" i="19"/>
  <c r="P54" i="19"/>
  <c r="AE46" i="19"/>
  <c r="O46" i="19"/>
  <c r="AD42" i="19"/>
  <c r="N42" i="19"/>
  <c r="AB38" i="19"/>
  <c r="L38" i="19"/>
  <c r="AA34" i="19"/>
  <c r="K34" i="19"/>
  <c r="Y30" i="19"/>
  <c r="O30" i="19"/>
  <c r="G30" i="19"/>
  <c r="AD26" i="19"/>
  <c r="V26" i="19"/>
  <c r="N26" i="19"/>
  <c r="AK22" i="19"/>
  <c r="AC22" i="19"/>
  <c r="U22" i="19"/>
  <c r="L22" i="19"/>
  <c r="AH18" i="19"/>
  <c r="AA18" i="19"/>
  <c r="W18" i="19"/>
  <c r="S18" i="19"/>
  <c r="O18" i="19"/>
  <c r="K18" i="19"/>
  <c r="G18" i="19"/>
  <c r="AH14" i="19"/>
  <c r="AD14" i="19"/>
  <c r="Z14" i="19"/>
  <c r="V14" i="19"/>
  <c r="R14" i="19"/>
  <c r="N14" i="19"/>
  <c r="J14" i="19"/>
  <c r="AJ10" i="19"/>
  <c r="AF10" i="19"/>
  <c r="AB10" i="19"/>
  <c r="X10" i="19"/>
  <c r="T10" i="19"/>
  <c r="P10" i="19"/>
  <c r="L10" i="19"/>
  <c r="H10" i="19"/>
  <c r="AE50" i="19"/>
  <c r="AA50" i="19"/>
  <c r="W50" i="19"/>
  <c r="S50" i="19"/>
  <c r="O50" i="19"/>
  <c r="K50" i="19"/>
  <c r="G50" i="19"/>
  <c r="AH6" i="19"/>
  <c r="AD6" i="19"/>
  <c r="Z6" i="19"/>
  <c r="V6" i="19"/>
  <c r="R6" i="19"/>
  <c r="N6" i="19"/>
  <c r="J6" i="19"/>
  <c r="AC18" i="19"/>
  <c r="AG18" i="19"/>
  <c r="G22" i="19"/>
  <c r="K22" i="19"/>
  <c r="O22" i="19"/>
  <c r="T22" i="19"/>
  <c r="X22" i="19"/>
  <c r="AB22" i="19"/>
  <c r="AF22" i="19"/>
  <c r="AJ22" i="19"/>
  <c r="I26" i="19"/>
  <c r="M26" i="19"/>
  <c r="Q26" i="19"/>
  <c r="Y26" i="19"/>
  <c r="AC26" i="19"/>
  <c r="AG26" i="19"/>
  <c r="AK26" i="19"/>
  <c r="J30" i="19"/>
  <c r="N30" i="19"/>
  <c r="R30" i="19"/>
  <c r="W30" i="19"/>
  <c r="AE30" i="19"/>
  <c r="I34" i="19"/>
  <c r="Q34" i="19"/>
  <c r="Y34" i="19"/>
  <c r="AG34" i="19"/>
  <c r="J38" i="19"/>
  <c r="R38" i="19"/>
  <c r="Z38" i="19"/>
  <c r="AH38" i="19"/>
  <c r="L42" i="19"/>
  <c r="T42" i="19"/>
  <c r="AB42" i="19"/>
  <c r="M46" i="19"/>
  <c r="U46" i="19"/>
  <c r="AC46" i="19"/>
  <c r="AK46" i="19"/>
  <c r="N54" i="19"/>
  <c r="V54" i="19"/>
  <c r="AD54" i="19"/>
  <c r="V30" i="19"/>
  <c r="Z30" i="19"/>
  <c r="AD30" i="19"/>
  <c r="AH30" i="19"/>
  <c r="H34" i="19"/>
  <c r="L34" i="19"/>
  <c r="P34" i="19"/>
  <c r="T34" i="19"/>
  <c r="X34" i="19"/>
  <c r="AB34" i="19"/>
  <c r="AF34" i="19"/>
  <c r="AJ34" i="19"/>
  <c r="I38" i="19"/>
  <c r="M38" i="19"/>
  <c r="Q38" i="19"/>
  <c r="U38" i="19"/>
  <c r="Y38" i="19"/>
  <c r="AC38" i="19"/>
  <c r="AG38" i="19"/>
  <c r="G42" i="19"/>
  <c r="K42" i="19"/>
  <c r="O42" i="19"/>
  <c r="S42" i="19"/>
  <c r="W42" i="19"/>
  <c r="AA42" i="19"/>
  <c r="AE42" i="19"/>
  <c r="L46" i="19"/>
  <c r="P46" i="19"/>
  <c r="T46" i="19"/>
  <c r="X46" i="19"/>
  <c r="AB46" i="19"/>
  <c r="AF46" i="19"/>
  <c r="AJ46" i="19"/>
  <c r="I54" i="19"/>
  <c r="M54" i="19"/>
  <c r="Q54" i="19"/>
  <c r="U54" i="19"/>
  <c r="Y54" i="19"/>
  <c r="AC54" i="19"/>
  <c r="AG54" i="19"/>
  <c r="AK54" i="19"/>
  <c r="AA14" i="19"/>
  <c r="K14" i="19"/>
  <c r="Y10" i="19"/>
  <c r="I10" i="19"/>
  <c r="V50" i="19"/>
  <c r="AK6" i="19"/>
  <c r="U6" i="19"/>
  <c r="H18" i="19"/>
  <c r="P18" i="19"/>
  <c r="X18" i="19"/>
  <c r="AJ18" i="19"/>
  <c r="W22" i="19"/>
  <c r="H26" i="19"/>
  <c r="X26" i="19"/>
  <c r="I30" i="19"/>
  <c r="AC30" i="19"/>
  <c r="AE34" i="19"/>
  <c r="AF38" i="19"/>
  <c r="AH42" i="19"/>
  <c r="AI46" i="19"/>
  <c r="AJ54" i="19"/>
  <c r="K6" i="19"/>
  <c r="S6" i="19"/>
  <c r="AA6" i="19"/>
  <c r="AI6" i="19"/>
  <c r="L50" i="19"/>
  <c r="T50" i="19"/>
  <c r="AB50" i="19"/>
  <c r="G10" i="19"/>
  <c r="O10" i="19"/>
  <c r="W10" i="19"/>
  <c r="AE10" i="19"/>
  <c r="I14" i="19"/>
  <c r="Q14" i="19"/>
  <c r="Y14" i="19"/>
  <c r="AG14" i="19"/>
  <c r="J18" i="19"/>
  <c r="R18" i="19"/>
  <c r="Z18" i="19"/>
  <c r="J22" i="19"/>
  <c r="AA22" i="19"/>
  <c r="L26" i="19"/>
  <c r="AB26" i="19"/>
  <c r="M30" i="19"/>
  <c r="G34" i="19"/>
  <c r="H38" i="19"/>
  <c r="J42" i="19"/>
  <c r="K46" i="19"/>
  <c r="L54" i="19"/>
  <c r="AI50" i="19"/>
  <c r="U10" i="19"/>
  <c r="R50" i="19"/>
  <c r="Q6" i="19"/>
  <c r="M10" i="19"/>
  <c r="I6" i="19"/>
  <c r="AC10" i="19"/>
  <c r="Y6" i="19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U27" authorId="0" shapeId="0" xr:uid="{00000000-0006-0000-1000-000001000000}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曜日に関わらず、8月13日から8月15日を夏季休暇とし、対象期間から除く。</t>
        </r>
      </text>
    </comment>
    <comment ref="I47" authorId="0" shapeId="0" xr:uid="{00000000-0006-0000-1000-000002000000}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曜日に関わらず、12月29日から1月3日を年末年始とし、対象期間から除く。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D20" authorId="0" shapeId="0" xr:uid="{00000000-0006-0000-1100-000001000000}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<sst xmlns="http://schemas.openxmlformats.org/spreadsheetml/2006/main" count="6633" uniqueCount="137">
  <si>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</si>
  <si>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</si>
  <si>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</si>
  <si>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</si>
  <si>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</si>
  <si>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</si>
  <si>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</si>
  <si>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</si>
  <si>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</si>
  <si>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</si>
  <si>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</si>
  <si>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</si>
  <si>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</si>
  <si>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</si>
  <si>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</si>
  <si>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</si>
  <si>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</si>
  <si>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</si>
  <si>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</si>
  <si>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</si>
  <si>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</si>
  <si>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</si>
  <si>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</si>
  <si>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</si>
  <si>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</si>
  <si>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</si>
  <si>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</si>
  <si>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</si>
  <si>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</si>
  <si>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</si>
  <si>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</si>
  <si>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</si>
  <si>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</si>
  <si>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</si>
  <si>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</si>
  <si>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</si>
  <si>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</si>
  <si>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</si>
  <si>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</si>
  <si>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</si>
  <si>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</si>
  <si>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</si>
  <si>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</si>
  <si>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</si>
  <si>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無理な計画となっていないか？</t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</si>
  <si>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</si>
  <si>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</si>
  <si>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</si>
  <si>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</si>
  <si>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</si>
  <si>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</si>
  <si>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</si>
  <si>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</si>
  <si>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</si>
  <si>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</si>
  <si>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</si>
  <si>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</si>
  <si>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</si>
  <si>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</si>
  <si>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</si>
  <si>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</si>
  <si>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</si>
  <si>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</si>
  <si>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</si>
  <si>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</si>
  <si>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</si>
  <si>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</si>
  <si>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</si>
  <si>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</si>
  <si>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</si>
  <si>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</si>
  <si>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</si>
  <si>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</si>
  <si>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</si>
  <si>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</si>
  <si>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</si>
  <si>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</si>
  <si>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</si>
  <si>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</si>
  <si>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</si>
  <si>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</si>
  <si>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</si>
  <si>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</si>
  <si>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</si>
  <si>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</si>
  <si>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</si>
  <si>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</si>
  <si>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</si>
  <si>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</si>
  <si>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</si>
  <si>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</si>
  <si>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</si>
  <si>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</si>
  <si>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</si>
  <si>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</si>
  <si>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  <phoneticPr fontId="2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</si>
  <si>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</si>
  <si>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</si>
  <si>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</si>
  <si>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</si>
  <si>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</si>
  <si>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</si>
  <si>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</si>
  <si>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</si>
  <si>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</si>
  <si>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</si>
  <si>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</si>
  <si>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</si>
  <si>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</si>
  <si>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・・・</t>
    <phoneticPr fontId="2"/>
  </si>
  <si>
    <t>達成or未達成</t>
    <rPh sb="0" eb="2">
      <t>タッセイ</t>
    </rPh>
    <rPh sb="4" eb="7">
      <t>ミタッセイ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</si>
  <si>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</si>
  <si>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●●工事</t>
    <rPh sb="2" eb="4">
      <t>コウジ</t>
    </rPh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</si>
  <si>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</si>
  <si>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r>
      <t>【別紙1】休日等取得計画</t>
    </r>
    <r>
      <rPr>
        <b/>
        <strike/>
        <sz val="16"/>
        <color theme="1"/>
        <rFont val="ＭＳ Ｐゴシック"/>
        <family val="3"/>
        <charset val="128"/>
        <scheme val="minor"/>
      </rPr>
      <t>（実績）</t>
    </r>
    <r>
      <rPr>
        <b/>
        <sz val="16"/>
        <color theme="1"/>
        <rFont val="ＭＳ Ｐゴシック"/>
        <family val="3"/>
        <charset val="128"/>
        <scheme val="minor"/>
      </rPr>
      <t>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</si>
  <si>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未達成</t>
    <rPh sb="0" eb="3">
      <t>ミタッセイ</t>
    </rPh>
    <phoneticPr fontId="2"/>
  </si>
  <si>
    <t xml:space="preserve"> ○週休２日制モデル工事に取り組む場合</t>
    <rPh sb="2" eb="4">
      <t>シュウキュウ</t>
    </rPh>
    <rPh sb="6" eb="7">
      <t>セイ</t>
    </rPh>
    <rPh sb="10" eb="12">
      <t>コウジ</t>
    </rPh>
    <rPh sb="13" eb="14">
      <t>ト</t>
    </rPh>
    <rPh sb="15" eb="16">
      <t>ク</t>
    </rPh>
    <rPh sb="17" eb="19">
      <t>バアイ</t>
    </rPh>
    <phoneticPr fontId="2"/>
  </si>
  <si>
    <t>（「休日等取得計画（実績）書」ワークシートの、計画時チェック欄が「OK」となっているか）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phoneticPr fontId="2"/>
  </si>
  <si>
    <t>　　されるようになっています。</t>
    <phoneticPr fontId="2"/>
  </si>
  <si>
    <t>・発注者指定型　⇒　４週８休未満（28.5%未満）の場合、補正分を減額変更する。</t>
    <rPh sb="1" eb="4">
      <t>ハッチュウシャ</t>
    </rPh>
    <rPh sb="4" eb="7">
      <t>シテイガタ</t>
    </rPh>
    <rPh sb="11" eb="12">
      <t>シュウ</t>
    </rPh>
    <rPh sb="13" eb="14">
      <t>キュウ</t>
    </rPh>
    <rPh sb="14" eb="16">
      <t>ミマン</t>
    </rPh>
    <rPh sb="22" eb="24">
      <t>ミマン</t>
    </rPh>
    <rPh sb="26" eb="28">
      <t>バアイ</t>
    </rPh>
    <rPh sb="29" eb="31">
      <t>ホセイ</t>
    </rPh>
    <rPh sb="31" eb="32">
      <t>ブン</t>
    </rPh>
    <rPh sb="33" eb="35">
      <t>ゲンガク</t>
    </rPh>
    <rPh sb="35" eb="37">
      <t>ヘンコウ</t>
    </rPh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</si>
  <si>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</si>
  <si>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</si>
  <si>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</si>
  <si>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達成</t>
    <rPh sb="0" eb="2">
      <t>タッセイ</t>
    </rPh>
    <phoneticPr fontId="2"/>
  </si>
  <si>
    <t>〔休日等取得計画（実績）書　ワークシート〕</t>
    <rPh sb="1" eb="3">
      <t>キュウジツ</t>
    </rPh>
    <rPh sb="3" eb="4">
      <t>トウ</t>
    </rPh>
    <rPh sb="4" eb="6">
      <t>シュトク</t>
    </rPh>
    <rPh sb="6" eb="8">
      <t>ケイカク</t>
    </rPh>
    <rPh sb="9" eb="11">
      <t>ジッセキ</t>
    </rPh>
    <rPh sb="12" eb="13">
      <t>ショ</t>
    </rPh>
    <phoneticPr fontId="2"/>
  </si>
  <si>
    <t>　（休日等取得計画（実績）書ワークシートの、契約工期および対象期間に反映される）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rPh sb="22" eb="24">
      <t>ケイヤク</t>
    </rPh>
    <rPh sb="24" eb="26">
      <t>コウキ</t>
    </rPh>
    <rPh sb="29" eb="31">
      <t>タイショウ</t>
    </rPh>
    <rPh sb="31" eb="33">
      <t>キカン</t>
    </rPh>
    <rPh sb="34" eb="36">
      <t>ハンエイ</t>
    </rPh>
    <phoneticPr fontId="2"/>
  </si>
  <si>
    <t>・休日等取得計画（実績）書を、履行確認の協議に使用する、印刷物を施工協議簿に添付</t>
    <rPh sb="15" eb="17">
      <t>リコウ</t>
    </rPh>
    <rPh sb="17" eb="19">
      <t>カクニン</t>
    </rPh>
    <rPh sb="20" eb="22">
      <t>キョウギ</t>
    </rPh>
    <rPh sb="23" eb="25">
      <t>シヨウ</t>
    </rPh>
    <rPh sb="28" eb="30">
      <t>インサツ</t>
    </rPh>
    <rPh sb="30" eb="31">
      <t>ブツ</t>
    </rPh>
    <rPh sb="32" eb="34">
      <t>セコウ</t>
    </rPh>
    <rPh sb="34" eb="36">
      <t>キョウギ</t>
    </rPh>
    <rPh sb="36" eb="37">
      <t>ボ</t>
    </rPh>
    <rPh sb="38" eb="40">
      <t>テンプ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</si>
  <si>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</si>
  <si>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休日等取得計画（実績）書ワークシートの記入内容に誤りはないか？</t>
    <rPh sb="19" eb="21">
      <t>キニュウ</t>
    </rPh>
    <rPh sb="21" eb="23">
      <t>ナイヨウ</t>
    </rPh>
    <rPh sb="24" eb="25">
      <t>アヤマ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</si>
  <si>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</si>
  <si>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</si>
  <si>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</si>
  <si>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</si>
  <si>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</si>
  <si>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</si>
  <si>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</si>
  <si>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R4.12.1版</t>
    <rPh sb="7" eb="8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</si>
</sst>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4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26" xfId="0" applyFont="1" applyFill="1" applyBorder="1">
      <alignment vertical="center"/>
    </xf>
    <xf numFmtId="0" fontId="24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1" fillId="0" borderId="0" xfId="0" quotePrefix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179" fontId="0" fillId="0" borderId="0" xfId="0" applyNumberFormat="1" applyAlignment="1">
      <alignment horizontal="center" vertical="center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10" fontId="27" fillId="0" borderId="13" xfId="0" applyNumberFormat="1" applyFont="1" applyBorder="1" applyAlignment="1">
      <alignment horizontal="center" vertical="center"/>
    </xf>
    <xf numFmtId="10" fontId="27" fillId="0" borderId="14" xfId="0" applyNumberFormat="1" applyFont="1" applyBorder="1" applyAlignment="1">
      <alignment horizontal="center" vertical="center"/>
    </xf>
    <xf numFmtId="178" fontId="27" fillId="0" borderId="13" xfId="0" applyNumberFormat="1" applyFont="1" applyBorder="1" applyAlignment="1">
      <alignment horizontal="center" vertical="center"/>
    </xf>
    <xf numFmtId="178" fontId="27" fillId="0" borderId="53" xfId="0" applyNumberFormat="1" applyFont="1" applyBorder="1" applyAlignment="1">
      <alignment horizontal="center" vertical="center"/>
    </xf>
    <xf numFmtId="178" fontId="27" fillId="0" borderId="14" xfId="0" applyNumberFormat="1" applyFont="1" applyBorder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26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7F6847-52CA-44B3-B303-FFA4CD529F87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計画書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43"/>
  <sheetViews>
    <sheetView showGridLines="0" showZeros="0" view="pageBreakPreview" zoomScaleNormal="100" zoomScaleSheetLayoutView="100" workbookViewId="0">
      <selection activeCell="B1" sqref="B1"/>
    </sheetView>
  </sheetViews>
  <sheetFormatPr defaultColWidth="8.75" defaultRowHeight="13.5"/>
  <cols>
    <col min="1" max="1" width="2.875" style="151" customWidth="1"/>
    <col min="2" max="2" width="9.5" style="151" bestFit="1" customWidth="1"/>
    <col min="3" max="3" width="6.75" style="151" customWidth="1"/>
    <col min="4" max="4" width="6.125" style="151" customWidth="1"/>
    <col min="5" max="6" width="8.875" style="151" customWidth="1"/>
    <col min="7" max="7" width="7.375" style="151" customWidth="1"/>
    <col min="8" max="8" width="8.75" style="151"/>
    <col min="9" max="9" width="14" style="151" customWidth="1"/>
    <col min="10" max="10" width="6.125" style="151" customWidth="1"/>
    <col min="11" max="11" width="7.375" style="151" customWidth="1"/>
    <col min="12" max="12" width="9.25" style="151" customWidth="1"/>
    <col min="13" max="13" width="1.375" style="151" customWidth="1"/>
    <col min="14" max="14" width="9.5" style="151" bestFit="1" customWidth="1"/>
    <col min="15" max="15" width="6.75" style="151" customWidth="1"/>
    <col min="16" max="16" width="20.125" style="151" customWidth="1"/>
    <col min="17" max="17" width="7.375" style="151" customWidth="1"/>
    <col min="18" max="18" width="8.75" style="151"/>
    <col min="19" max="19" width="14" style="151" customWidth="1"/>
    <col min="20" max="20" width="6.125" style="151" customWidth="1"/>
    <col min="21" max="21" width="7.375" style="151" customWidth="1"/>
    <col min="22" max="23" width="8.75" style="151"/>
    <col min="24" max="24" width="13" style="151" hidden="1" customWidth="1"/>
    <col min="25" max="25" width="9" style="151" hidden="1" customWidth="1"/>
    <col min="26" max="26" width="9" style="151" customWidth="1"/>
    <col min="27" max="27" width="8.75" style="151"/>
    <col min="28" max="28" width="13" style="151" bestFit="1" customWidth="1"/>
    <col min="29" max="29" width="8.75" style="151"/>
    <col min="30" max="30" width="9" style="151" bestFit="1" customWidth="1"/>
    <col min="31" max="16384" width="8.75" style="151"/>
  </cols>
  <sheetData>
    <row r="1" spans="2:22" s="52" customFormat="1" ht="16.5" customHeight="1">
      <c r="B1" s="190" t="s">
        <v>121</v>
      </c>
      <c r="C1" s="190"/>
      <c r="D1" s="190"/>
      <c r="E1" s="190"/>
      <c r="F1" s="190"/>
      <c r="G1" s="190"/>
      <c r="H1" s="190"/>
      <c r="I1" s="190"/>
      <c r="J1" s="190"/>
      <c r="K1" s="190"/>
      <c r="L1" s="191" t="s">
        <v>136</v>
      </c>
    </row>
    <row r="2" spans="2:22" s="52" customFormat="1" ht="16.5" customHeight="1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2:22" ht="16.5" customHeight="1" thickBot="1">
      <c r="B3" s="150" t="s">
        <v>120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>
      <c r="B4" s="152" t="s">
        <v>104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2:22" ht="16.5" customHeight="1">
      <c r="B5" s="155" t="s">
        <v>105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22" ht="16.5" customHeight="1">
      <c r="B6" s="155" t="s">
        <v>103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2:22" ht="16.5" customHeight="1">
      <c r="B7" s="158" t="s">
        <v>118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22" ht="16.5" customHeight="1">
      <c r="B8" s="155" t="s">
        <v>106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22" ht="16.5" customHeight="1">
      <c r="B9" s="158" t="s">
        <v>107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2:22" ht="16.5" customHeight="1">
      <c r="B10" s="155" t="s">
        <v>126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2:22" ht="16.5" customHeight="1">
      <c r="B11" s="158" t="s">
        <v>127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22" ht="16.5" customHeight="1" thickBot="1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2:22" ht="16.5" customHeight="1">
      <c r="B13" s="16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>
      <c r="B14" s="163" t="s">
        <v>83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2"/>
      <c r="O14" s="165"/>
      <c r="P14" s="165"/>
      <c r="Q14" s="165"/>
      <c r="R14" s="165"/>
      <c r="S14" s="165"/>
      <c r="T14" s="165"/>
      <c r="U14" s="165"/>
      <c r="V14" s="165"/>
    </row>
    <row r="15" spans="2:22" ht="16.5" customHeight="1">
      <c r="B15" s="166" t="s">
        <v>89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42"/>
      <c r="N15" s="165"/>
      <c r="O15" s="165"/>
      <c r="P15" s="165"/>
      <c r="Q15" s="165"/>
      <c r="R15" s="165"/>
      <c r="S15" s="165"/>
      <c r="T15" s="165"/>
      <c r="U15" s="165"/>
      <c r="V15" s="165"/>
    </row>
    <row r="16" spans="2:22" ht="16.5" customHeight="1">
      <c r="B16" s="169" t="s">
        <v>88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1"/>
      <c r="M16" s="42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2:22" ht="16.5" customHeight="1">
      <c r="B17" s="169" t="s">
        <v>125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  <c r="M17" s="42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2:22" ht="16.5" customHeight="1"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1"/>
      <c r="M18" s="42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2:22" ht="16.5" customHeight="1">
      <c r="B19" s="172" t="s">
        <v>124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42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2:22" ht="16.5" customHeight="1">
      <c r="B20" s="169" t="s">
        <v>90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42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2:22" ht="16.5" customHeight="1">
      <c r="B21" s="172" t="s">
        <v>91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42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6.5" customHeight="1">
      <c r="B22" s="169" t="s">
        <v>92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1"/>
      <c r="M22" s="42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2:22" ht="16.5" customHeight="1">
      <c r="B23" s="172" t="s">
        <v>93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1"/>
      <c r="M23" s="42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6.5" customHeight="1" thickBot="1">
      <c r="B24" s="173"/>
      <c r="C24" s="174"/>
      <c r="D24" s="174"/>
      <c r="E24" s="174"/>
      <c r="F24" s="174"/>
      <c r="G24" s="174"/>
      <c r="H24" s="174"/>
      <c r="I24" s="174"/>
      <c r="J24" s="174"/>
      <c r="K24" s="174"/>
      <c r="L24" s="175"/>
      <c r="M24" s="42"/>
      <c r="N24" s="165"/>
      <c r="O24" s="165"/>
      <c r="P24" s="165"/>
      <c r="Q24" s="165"/>
      <c r="R24" s="165"/>
      <c r="S24" s="165"/>
      <c r="T24" s="165"/>
      <c r="U24" s="165"/>
      <c r="V24" s="165"/>
    </row>
    <row r="25" spans="2:22" ht="16.5" customHeight="1">
      <c r="B25" s="16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165"/>
      <c r="O25" s="165"/>
      <c r="P25" s="165"/>
      <c r="Q25" s="165"/>
      <c r="R25" s="165"/>
      <c r="S25" s="165"/>
      <c r="T25" s="165"/>
      <c r="U25" s="165"/>
      <c r="V25" s="165"/>
    </row>
    <row r="26" spans="2:22" ht="16.5" customHeight="1" thickBot="1">
      <c r="B26" s="165" t="s">
        <v>101</v>
      </c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</row>
    <row r="27" spans="2:22" ht="16.5" customHeight="1">
      <c r="B27" s="176" t="s">
        <v>116</v>
      </c>
      <c r="C27" s="177"/>
      <c r="D27" s="177"/>
      <c r="E27" s="177"/>
      <c r="F27" s="177"/>
      <c r="G27" s="177"/>
      <c r="H27" s="177"/>
      <c r="I27" s="177"/>
      <c r="J27" s="177"/>
      <c r="K27" s="178"/>
      <c r="L27" s="179"/>
    </row>
    <row r="28" spans="2:22" ht="16.5" customHeight="1">
      <c r="B28" s="180"/>
      <c r="C28" s="181"/>
      <c r="D28" s="181"/>
      <c r="E28" s="181"/>
      <c r="F28" s="181"/>
      <c r="G28" s="181"/>
      <c r="H28" s="181"/>
      <c r="I28" s="181"/>
      <c r="J28" s="181"/>
      <c r="K28" s="170"/>
      <c r="L28" s="182"/>
    </row>
    <row r="29" spans="2:22" ht="16.5" customHeight="1">
      <c r="B29" s="183" t="s">
        <v>96</v>
      </c>
      <c r="C29" s="181"/>
      <c r="D29" s="181"/>
      <c r="E29" s="181"/>
      <c r="F29" s="181"/>
      <c r="G29" s="181"/>
      <c r="H29" s="181"/>
      <c r="I29" s="181"/>
      <c r="J29" s="181"/>
      <c r="K29" s="170"/>
      <c r="L29" s="182"/>
    </row>
    <row r="30" spans="2:22" ht="16.5" customHeight="1">
      <c r="B30" s="183" t="s">
        <v>94</v>
      </c>
      <c r="C30" s="181"/>
      <c r="D30" s="181"/>
      <c r="E30" s="181"/>
      <c r="F30" s="181"/>
      <c r="G30" s="181"/>
      <c r="H30" s="181"/>
      <c r="I30" s="181"/>
      <c r="J30" s="181"/>
      <c r="K30" s="170"/>
      <c r="L30" s="182"/>
    </row>
    <row r="31" spans="2:22" ht="16.5" customHeight="1">
      <c r="B31" s="184" t="s">
        <v>75</v>
      </c>
      <c r="C31" s="181" t="s">
        <v>95</v>
      </c>
      <c r="D31" s="181"/>
      <c r="E31" s="181"/>
      <c r="F31" s="181"/>
      <c r="G31" s="181"/>
      <c r="H31" s="181"/>
      <c r="I31" s="181"/>
      <c r="J31" s="181"/>
      <c r="K31" s="170"/>
      <c r="L31" s="182"/>
    </row>
    <row r="32" spans="2:22" ht="16.5" customHeight="1">
      <c r="B32" s="183" t="s">
        <v>76</v>
      </c>
      <c r="C32" s="181" t="s">
        <v>117</v>
      </c>
      <c r="D32" s="181"/>
      <c r="E32" s="181"/>
      <c r="F32" s="181"/>
      <c r="G32" s="181"/>
      <c r="H32" s="181"/>
      <c r="I32" s="181"/>
      <c r="J32" s="181"/>
      <c r="K32" s="170"/>
      <c r="L32" s="182"/>
    </row>
    <row r="33" spans="2:12" ht="16.5" customHeight="1">
      <c r="B33" s="184" t="s">
        <v>75</v>
      </c>
      <c r="C33" s="181" t="s">
        <v>44</v>
      </c>
      <c r="D33" s="181"/>
      <c r="E33" s="181"/>
      <c r="F33" s="181"/>
      <c r="G33" s="181"/>
      <c r="H33" s="181"/>
      <c r="I33" s="181"/>
      <c r="J33" s="181"/>
      <c r="K33" s="170"/>
      <c r="L33" s="182"/>
    </row>
    <row r="34" spans="2:12" ht="16.5" customHeight="1">
      <c r="B34" s="183"/>
      <c r="C34" s="181"/>
      <c r="D34" s="181"/>
      <c r="E34" s="181"/>
      <c r="F34" s="181"/>
      <c r="G34" s="181"/>
      <c r="H34" s="181"/>
      <c r="I34" s="181"/>
      <c r="J34" s="181"/>
      <c r="K34" s="170"/>
      <c r="L34" s="182"/>
    </row>
    <row r="35" spans="2:12" ht="16.5" customHeight="1">
      <c r="B35" s="183" t="s">
        <v>97</v>
      </c>
      <c r="C35" s="181"/>
      <c r="D35" s="181"/>
      <c r="E35" s="181"/>
      <c r="F35" s="181"/>
      <c r="G35" s="181"/>
      <c r="H35" s="181"/>
      <c r="I35" s="181"/>
      <c r="J35" s="181"/>
      <c r="K35" s="170"/>
      <c r="L35" s="182"/>
    </row>
    <row r="36" spans="2:12" ht="16.5" customHeight="1">
      <c r="B36" s="183" t="s">
        <v>98</v>
      </c>
      <c r="C36" s="181"/>
      <c r="D36" s="181"/>
      <c r="E36" s="181"/>
      <c r="F36" s="181"/>
      <c r="G36" s="181"/>
      <c r="H36" s="181"/>
      <c r="I36" s="181"/>
      <c r="J36" s="181"/>
      <c r="K36" s="170"/>
      <c r="L36" s="182"/>
    </row>
    <row r="37" spans="2:12" ht="16.5" customHeight="1">
      <c r="B37" s="184" t="s">
        <v>12</v>
      </c>
      <c r="C37" s="181" t="s">
        <v>128</v>
      </c>
      <c r="D37" s="181"/>
      <c r="E37" s="181"/>
      <c r="F37" s="181"/>
      <c r="G37" s="181"/>
      <c r="H37" s="181"/>
      <c r="I37" s="181"/>
      <c r="J37" s="181"/>
      <c r="K37" s="170"/>
      <c r="L37" s="182"/>
    </row>
    <row r="38" spans="2:12" ht="16.5" customHeight="1">
      <c r="B38" s="184" t="s">
        <v>77</v>
      </c>
      <c r="C38" s="181" t="s">
        <v>102</v>
      </c>
      <c r="D38" s="181"/>
      <c r="E38" s="181"/>
      <c r="F38" s="181"/>
      <c r="G38" s="181"/>
      <c r="H38" s="181"/>
      <c r="I38" s="181"/>
      <c r="J38" s="181"/>
      <c r="K38" s="170"/>
      <c r="L38" s="182"/>
    </row>
    <row r="39" spans="2:12" ht="16.5" customHeight="1">
      <c r="B39" s="184" t="s">
        <v>99</v>
      </c>
      <c r="C39" s="181" t="s">
        <v>100</v>
      </c>
      <c r="D39" s="181"/>
      <c r="E39" s="181"/>
      <c r="F39" s="181"/>
      <c r="G39" s="181"/>
      <c r="H39" s="181"/>
      <c r="I39" s="181"/>
      <c r="J39" s="181"/>
      <c r="K39" s="170"/>
      <c r="L39" s="182"/>
    </row>
    <row r="40" spans="2:12" ht="16.5" customHeight="1">
      <c r="B40" s="183" t="s">
        <v>76</v>
      </c>
      <c r="C40" s="181" t="s">
        <v>119</v>
      </c>
      <c r="D40" s="181"/>
      <c r="E40" s="181"/>
      <c r="F40" s="181"/>
      <c r="G40" s="181"/>
      <c r="H40" s="181"/>
      <c r="I40" s="181"/>
      <c r="J40" s="181"/>
      <c r="K40" s="170"/>
      <c r="L40" s="182"/>
    </row>
    <row r="41" spans="2:12" ht="16.5" customHeight="1">
      <c r="B41" s="183" t="s">
        <v>76</v>
      </c>
      <c r="C41" s="181"/>
      <c r="D41" s="181"/>
      <c r="E41" s="181"/>
      <c r="F41" s="181"/>
      <c r="G41" s="181"/>
      <c r="H41" s="181"/>
      <c r="I41" s="181"/>
      <c r="J41" s="181"/>
      <c r="K41" s="170"/>
      <c r="L41" s="182"/>
    </row>
    <row r="42" spans="2:12" ht="16.5" customHeight="1" thickBot="1">
      <c r="B42" s="185"/>
      <c r="C42" s="186"/>
      <c r="D42" s="186"/>
      <c r="E42" s="186"/>
      <c r="F42" s="186"/>
      <c r="G42" s="186"/>
      <c r="H42" s="186"/>
      <c r="I42" s="186"/>
      <c r="J42" s="186"/>
      <c r="K42" s="187"/>
      <c r="L42" s="188"/>
    </row>
    <row r="43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245</v>
      </c>
      <c r="C16" s="11">
        <v>42979</v>
      </c>
      <c r="D16" s="12" t="str">
        <f>INDEX(ｶﾚﾝﾀﾞｰ!$C$5:$QQ$44,VLOOKUP(初期入力!$D$4,初期入力!$H$3:$J$18,3,0),A16)</f>
        <v>木</v>
      </c>
      <c r="E16" s="41"/>
      <c r="F16" s="23" t="s">
        <v>43</v>
      </c>
      <c r="G16" s="12"/>
      <c r="H16" s="254"/>
      <c r="I16" s="255"/>
      <c r="J16" s="14"/>
      <c r="K16" s="12"/>
      <c r="L16" s="32"/>
      <c r="M16" s="11">
        <f>C16</f>
        <v>42979</v>
      </c>
      <c r="N16" s="12" t="str">
        <f>D16</f>
        <v>木</v>
      </c>
      <c r="O16" s="40">
        <f>E16</f>
        <v>0</v>
      </c>
      <c r="P16" s="14" t="str">
        <f>F16</f>
        <v>休</v>
      </c>
      <c r="Q16" s="24"/>
      <c r="R16" s="243"/>
      <c r="S16" s="244"/>
      <c r="T16" s="23" t="s">
        <v>11</v>
      </c>
      <c r="U16" s="24"/>
    </row>
    <row r="17" spans="1:21" ht="46.5" customHeight="1">
      <c r="A17">
        <v>246</v>
      </c>
      <c r="C17" s="11">
        <v>42980</v>
      </c>
      <c r="D17" s="12" t="str">
        <f>INDEX(ｶﾚﾝﾀﾞｰ!$C$5:$QQ$44,VLOOKUP(初期入力!$D$4,初期入力!$H$3:$J$18,3,0),A17)</f>
        <v>金</v>
      </c>
      <c r="E17" s="41"/>
      <c r="F17" s="23" t="s">
        <v>11</v>
      </c>
      <c r="G17" s="12"/>
      <c r="H17" s="254"/>
      <c r="I17" s="255"/>
      <c r="J17" s="14"/>
      <c r="K17" s="12"/>
      <c r="L17" s="32"/>
      <c r="M17" s="11">
        <f t="shared" ref="M17:P26" si="0">C17</f>
        <v>42980</v>
      </c>
      <c r="N17" s="12" t="str">
        <f t="shared" si="0"/>
        <v>金</v>
      </c>
      <c r="O17" s="40">
        <f t="shared" si="0"/>
        <v>0</v>
      </c>
      <c r="P17" s="14" t="str">
        <f t="shared" si="0"/>
        <v>■</v>
      </c>
      <c r="Q17" s="24"/>
      <c r="R17" s="243"/>
      <c r="S17" s="244"/>
      <c r="T17" s="23" t="s">
        <v>43</v>
      </c>
      <c r="U17" s="24"/>
    </row>
    <row r="18" spans="1:21" ht="46.5" customHeight="1">
      <c r="A18">
        <v>247</v>
      </c>
      <c r="C18" s="11">
        <v>42981</v>
      </c>
      <c r="D18" s="12" t="str">
        <f>INDEX(ｶﾚﾝﾀﾞｰ!$C$5:$QQ$44,VLOOKUP(初期入力!$D$4,初期入力!$H$3:$J$18,3,0),A18)</f>
        <v>土</v>
      </c>
      <c r="E18" s="41"/>
      <c r="F18" s="23" t="s">
        <v>11</v>
      </c>
      <c r="G18" s="10"/>
      <c r="H18" s="254"/>
      <c r="I18" s="255"/>
      <c r="J18" s="14"/>
      <c r="K18" s="12"/>
      <c r="L18" s="32"/>
      <c r="M18" s="11">
        <f t="shared" si="0"/>
        <v>42981</v>
      </c>
      <c r="N18" s="12" t="str">
        <f t="shared" si="0"/>
        <v>土</v>
      </c>
      <c r="O18" s="40">
        <f t="shared" si="0"/>
        <v>0</v>
      </c>
      <c r="P18" s="14" t="str">
        <f t="shared" si="0"/>
        <v>■</v>
      </c>
      <c r="Q18" s="24"/>
      <c r="R18" s="243"/>
      <c r="S18" s="244"/>
      <c r="T18" s="23" t="s">
        <v>11</v>
      </c>
      <c r="U18" s="24"/>
    </row>
    <row r="19" spans="1:21" ht="46.5" customHeight="1">
      <c r="A19">
        <v>248</v>
      </c>
      <c r="C19" s="11">
        <v>42982</v>
      </c>
      <c r="D19" s="12" t="str">
        <f>INDEX(ｶﾚﾝﾀﾞｰ!$C$5:$QQ$44,VLOOKUP(初期入力!$D$4,初期入力!$H$3:$J$18,3,0),A19)</f>
        <v>日</v>
      </c>
      <c r="E19" s="41"/>
      <c r="F19" s="23" t="s">
        <v>11</v>
      </c>
      <c r="G19" s="10"/>
      <c r="H19" s="254"/>
      <c r="I19" s="255"/>
      <c r="J19" s="14"/>
      <c r="K19" s="12"/>
      <c r="L19" s="32"/>
      <c r="M19" s="11">
        <f t="shared" si="0"/>
        <v>42982</v>
      </c>
      <c r="N19" s="12" t="str">
        <f t="shared" si="0"/>
        <v>日</v>
      </c>
      <c r="O19" s="40">
        <f t="shared" si="0"/>
        <v>0</v>
      </c>
      <c r="P19" s="14" t="str">
        <f t="shared" si="0"/>
        <v>■</v>
      </c>
      <c r="Q19" s="24"/>
      <c r="R19" s="243"/>
      <c r="S19" s="244"/>
      <c r="T19" s="23" t="s">
        <v>11</v>
      </c>
      <c r="U19" s="24"/>
    </row>
    <row r="20" spans="1:21" ht="46.5" customHeight="1">
      <c r="A20">
        <v>249</v>
      </c>
      <c r="C20" s="11">
        <v>42983</v>
      </c>
      <c r="D20" s="12" t="str">
        <f>INDEX(ｶﾚﾝﾀﾞｰ!$C$5:$QQ$44,VLOOKUP(初期入力!$D$4,初期入力!$H$3:$J$18,3,0),A20)</f>
        <v>月</v>
      </c>
      <c r="E20" s="41"/>
      <c r="F20" s="23" t="s">
        <v>11</v>
      </c>
      <c r="G20" s="12"/>
      <c r="H20" s="254"/>
      <c r="I20" s="255"/>
      <c r="J20" s="14"/>
      <c r="K20" s="12"/>
      <c r="L20" s="32"/>
      <c r="M20" s="11">
        <f t="shared" si="0"/>
        <v>42983</v>
      </c>
      <c r="N20" s="12" t="str">
        <f t="shared" si="0"/>
        <v>月</v>
      </c>
      <c r="O20" s="40">
        <f t="shared" si="0"/>
        <v>0</v>
      </c>
      <c r="P20" s="14" t="str">
        <f t="shared" si="0"/>
        <v>■</v>
      </c>
      <c r="Q20" s="24"/>
      <c r="R20" s="243"/>
      <c r="S20" s="244"/>
      <c r="T20" s="23" t="s">
        <v>11</v>
      </c>
      <c r="U20" s="24"/>
    </row>
    <row r="21" spans="1:21" ht="46.5" customHeight="1">
      <c r="A21">
        <v>250</v>
      </c>
      <c r="C21" s="11">
        <v>42984</v>
      </c>
      <c r="D21" s="12" t="str">
        <f>INDEX(ｶﾚﾝﾀﾞｰ!$C$5:$QQ$44,VLOOKUP(初期入力!$D$4,初期入力!$H$3:$J$18,3,0),A21)</f>
        <v>火</v>
      </c>
      <c r="E21" s="41"/>
      <c r="F21" s="23" t="s">
        <v>11</v>
      </c>
      <c r="G21" s="12"/>
      <c r="H21" s="254"/>
      <c r="I21" s="255"/>
      <c r="J21" s="14"/>
      <c r="K21" s="12"/>
      <c r="L21" s="32"/>
      <c r="M21" s="11">
        <f t="shared" si="0"/>
        <v>42984</v>
      </c>
      <c r="N21" s="12" t="str">
        <f t="shared" si="0"/>
        <v>火</v>
      </c>
      <c r="O21" s="40">
        <f t="shared" si="0"/>
        <v>0</v>
      </c>
      <c r="P21" s="14" t="str">
        <f t="shared" si="0"/>
        <v>■</v>
      </c>
      <c r="Q21" s="24"/>
      <c r="R21" s="243"/>
      <c r="S21" s="244"/>
      <c r="T21" s="23" t="s">
        <v>11</v>
      </c>
      <c r="U21" s="24"/>
    </row>
    <row r="22" spans="1:21" ht="46.5" customHeight="1">
      <c r="A22">
        <v>251</v>
      </c>
      <c r="C22" s="11">
        <v>42985</v>
      </c>
      <c r="D22" s="12" t="str">
        <f>INDEX(ｶﾚﾝﾀﾞｰ!$C$5:$QQ$44,VLOOKUP(初期入力!$D$4,初期入力!$H$3:$J$18,3,0),A22)</f>
        <v>水</v>
      </c>
      <c r="E22" s="41"/>
      <c r="F22" s="23" t="s">
        <v>43</v>
      </c>
      <c r="G22" s="12"/>
      <c r="H22" s="254"/>
      <c r="I22" s="255"/>
      <c r="J22" s="14"/>
      <c r="K22" s="12"/>
      <c r="L22" s="32"/>
      <c r="M22" s="11">
        <f t="shared" si="0"/>
        <v>42985</v>
      </c>
      <c r="N22" s="12" t="str">
        <f t="shared" si="0"/>
        <v>水</v>
      </c>
      <c r="O22" s="40">
        <f t="shared" si="0"/>
        <v>0</v>
      </c>
      <c r="P22" s="14" t="str">
        <f t="shared" si="0"/>
        <v>休</v>
      </c>
      <c r="Q22" s="24"/>
      <c r="R22" s="243"/>
      <c r="S22" s="244"/>
      <c r="T22" s="23" t="s">
        <v>11</v>
      </c>
      <c r="U22" s="24"/>
    </row>
    <row r="23" spans="1:21" ht="46.5" customHeight="1">
      <c r="A23">
        <v>252</v>
      </c>
      <c r="C23" s="11">
        <v>42986</v>
      </c>
      <c r="D23" s="12" t="str">
        <f>INDEX(ｶﾚﾝﾀﾞｰ!$C$5:$QQ$44,VLOOKUP(初期入力!$D$4,初期入力!$H$3:$J$18,3,0),A23)</f>
        <v>木</v>
      </c>
      <c r="E23" s="41"/>
      <c r="F23" s="23" t="s">
        <v>43</v>
      </c>
      <c r="G23" s="12"/>
      <c r="H23" s="254"/>
      <c r="I23" s="255"/>
      <c r="J23" s="14"/>
      <c r="K23" s="12"/>
      <c r="L23" s="32"/>
      <c r="M23" s="11">
        <f t="shared" si="0"/>
        <v>42986</v>
      </c>
      <c r="N23" s="12" t="str">
        <f t="shared" si="0"/>
        <v>木</v>
      </c>
      <c r="O23" s="40">
        <f t="shared" si="0"/>
        <v>0</v>
      </c>
      <c r="P23" s="14" t="str">
        <f t="shared" si="0"/>
        <v>休</v>
      </c>
      <c r="Q23" s="24"/>
      <c r="R23" s="243"/>
      <c r="S23" s="244"/>
      <c r="T23" s="23" t="s">
        <v>43</v>
      </c>
      <c r="U23" s="24"/>
    </row>
    <row r="24" spans="1:21" ht="46.5" customHeight="1">
      <c r="A24">
        <v>253</v>
      </c>
      <c r="C24" s="11">
        <v>42987</v>
      </c>
      <c r="D24" s="12" t="str">
        <f>INDEX(ｶﾚﾝﾀﾞｰ!$C$5:$QQ$44,VLOOKUP(初期入力!$D$4,初期入力!$H$3:$J$18,3,0),A24)</f>
        <v>金</v>
      </c>
      <c r="E24" s="41"/>
      <c r="F24" s="23" t="s">
        <v>11</v>
      </c>
      <c r="G24" s="12"/>
      <c r="H24" s="254"/>
      <c r="I24" s="255"/>
      <c r="J24" s="14"/>
      <c r="K24" s="12"/>
      <c r="L24" s="32"/>
      <c r="M24" s="11">
        <f t="shared" si="0"/>
        <v>42987</v>
      </c>
      <c r="N24" s="12" t="str">
        <f t="shared" si="0"/>
        <v>金</v>
      </c>
      <c r="O24" s="40">
        <f t="shared" si="0"/>
        <v>0</v>
      </c>
      <c r="P24" s="14" t="str">
        <f t="shared" si="0"/>
        <v>■</v>
      </c>
      <c r="Q24" s="24"/>
      <c r="R24" s="243"/>
      <c r="S24" s="244"/>
      <c r="T24" s="23" t="s">
        <v>11</v>
      </c>
      <c r="U24" s="24"/>
    </row>
    <row r="25" spans="1:21" ht="46.5" customHeight="1">
      <c r="A25">
        <v>254</v>
      </c>
      <c r="C25" s="11">
        <v>42988</v>
      </c>
      <c r="D25" s="12" t="str">
        <f>INDEX(ｶﾚﾝﾀﾞｰ!$C$5:$QQ$44,VLOOKUP(初期入力!$D$4,初期入力!$H$3:$J$18,3,0),A25)</f>
        <v>土</v>
      </c>
      <c r="E25" s="41"/>
      <c r="F25" s="23" t="s">
        <v>11</v>
      </c>
      <c r="G25" s="12"/>
      <c r="H25" s="254"/>
      <c r="I25" s="255"/>
      <c r="J25" s="14"/>
      <c r="K25" s="12"/>
      <c r="L25" s="32"/>
      <c r="M25" s="11">
        <f t="shared" si="0"/>
        <v>42988</v>
      </c>
      <c r="N25" s="12" t="str">
        <f t="shared" si="0"/>
        <v>土</v>
      </c>
      <c r="O25" s="40">
        <f t="shared" si="0"/>
        <v>0</v>
      </c>
      <c r="P25" s="14" t="str">
        <f t="shared" si="0"/>
        <v>■</v>
      </c>
      <c r="Q25" s="24"/>
      <c r="R25" s="243"/>
      <c r="S25" s="244"/>
      <c r="T25" s="23" t="s">
        <v>11</v>
      </c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255</v>
      </c>
      <c r="C36" s="11">
        <v>42989</v>
      </c>
      <c r="D36" s="12" t="str">
        <f>INDEX(ｶﾚﾝﾀﾞｰ!$C$5:$QQ$44,VLOOKUP(初期入力!$D$4,初期入力!$H$3:$J$18,3,0),A36)</f>
        <v>日</v>
      </c>
      <c r="E36" s="41"/>
      <c r="F36" s="23" t="s">
        <v>11</v>
      </c>
      <c r="G36" s="12"/>
      <c r="H36" s="254"/>
      <c r="I36" s="255"/>
      <c r="J36" s="14"/>
      <c r="K36" s="12"/>
      <c r="L36" s="32"/>
      <c r="M36" s="11">
        <f t="shared" ref="M36:O46" si="1">C36</f>
        <v>42989</v>
      </c>
      <c r="N36" s="12" t="str">
        <f t="shared" si="1"/>
        <v>日</v>
      </c>
      <c r="O36" s="40">
        <f>E36</f>
        <v>0</v>
      </c>
      <c r="P36" s="14" t="str">
        <f t="shared" ref="P36:P46" si="2">F36</f>
        <v>■</v>
      </c>
      <c r="Q36" s="24"/>
      <c r="R36" s="243"/>
      <c r="S36" s="244"/>
      <c r="T36" s="23" t="s">
        <v>11</v>
      </c>
      <c r="U36" s="24"/>
    </row>
    <row r="37" spans="1:21" ht="46.5" customHeight="1">
      <c r="A37">
        <v>256</v>
      </c>
      <c r="C37" s="11">
        <v>42990</v>
      </c>
      <c r="D37" s="12" t="str">
        <f>INDEX(ｶﾚﾝﾀﾞｰ!$C$5:$QQ$44,VLOOKUP(初期入力!$D$4,初期入力!$H$3:$J$18,3,0),A37)</f>
        <v>月</v>
      </c>
      <c r="E37" s="41"/>
      <c r="F37" s="23" t="s">
        <v>11</v>
      </c>
      <c r="G37" s="12"/>
      <c r="H37" s="254"/>
      <c r="I37" s="255"/>
      <c r="J37" s="14"/>
      <c r="K37" s="12"/>
      <c r="L37" s="32"/>
      <c r="M37" s="11">
        <f t="shared" si="1"/>
        <v>42990</v>
      </c>
      <c r="N37" s="12" t="str">
        <f t="shared" si="1"/>
        <v>月</v>
      </c>
      <c r="O37" s="40">
        <f t="shared" si="1"/>
        <v>0</v>
      </c>
      <c r="P37" s="14" t="str">
        <f t="shared" si="2"/>
        <v>■</v>
      </c>
      <c r="Q37" s="24"/>
      <c r="R37" s="243"/>
      <c r="S37" s="244"/>
      <c r="T37" s="23" t="s">
        <v>11</v>
      </c>
      <c r="U37" s="24"/>
    </row>
    <row r="38" spans="1:21" ht="46.5" customHeight="1">
      <c r="A38">
        <v>257</v>
      </c>
      <c r="C38" s="11">
        <v>42991</v>
      </c>
      <c r="D38" s="12" t="str">
        <f>INDEX(ｶﾚﾝﾀﾞｰ!$C$5:$QQ$44,VLOOKUP(初期入力!$D$4,初期入力!$H$3:$J$18,3,0),A38)</f>
        <v>火</v>
      </c>
      <c r="E38" s="41"/>
      <c r="F38" s="23" t="s">
        <v>11</v>
      </c>
      <c r="G38" s="10"/>
      <c r="H38" s="254"/>
      <c r="I38" s="255"/>
      <c r="J38" s="14"/>
      <c r="K38" s="12"/>
      <c r="L38" s="32"/>
      <c r="M38" s="11">
        <f t="shared" si="1"/>
        <v>42991</v>
      </c>
      <c r="N38" s="12" t="str">
        <f t="shared" si="1"/>
        <v>火</v>
      </c>
      <c r="O38" s="40">
        <f t="shared" si="1"/>
        <v>0</v>
      </c>
      <c r="P38" s="14" t="str">
        <f t="shared" si="2"/>
        <v>■</v>
      </c>
      <c r="Q38" s="24"/>
      <c r="R38" s="243"/>
      <c r="S38" s="244"/>
      <c r="T38" s="23" t="s">
        <v>11</v>
      </c>
      <c r="U38" s="24"/>
    </row>
    <row r="39" spans="1:21" ht="46.5" customHeight="1">
      <c r="A39">
        <v>258</v>
      </c>
      <c r="C39" s="11">
        <v>42992</v>
      </c>
      <c r="D39" s="12" t="str">
        <f>INDEX(ｶﾚﾝﾀﾞｰ!$C$5:$QQ$44,VLOOKUP(初期入力!$D$4,初期入力!$H$3:$J$18,3,0),A39)</f>
        <v>水</v>
      </c>
      <c r="E39" s="41"/>
      <c r="F39" s="23" t="s">
        <v>43</v>
      </c>
      <c r="G39" s="10"/>
      <c r="H39" s="254"/>
      <c r="I39" s="255"/>
      <c r="J39" s="14"/>
      <c r="K39" s="12"/>
      <c r="L39" s="32"/>
      <c r="M39" s="11">
        <f t="shared" si="1"/>
        <v>42992</v>
      </c>
      <c r="N39" s="12" t="str">
        <f t="shared" si="1"/>
        <v>水</v>
      </c>
      <c r="O39" s="40">
        <f t="shared" si="1"/>
        <v>0</v>
      </c>
      <c r="P39" s="14" t="str">
        <f t="shared" si="2"/>
        <v>休</v>
      </c>
      <c r="Q39" s="24"/>
      <c r="R39" s="243"/>
      <c r="S39" s="244"/>
      <c r="T39" s="23" t="s">
        <v>11</v>
      </c>
      <c r="U39" s="24"/>
    </row>
    <row r="40" spans="1:21" ht="46.5" customHeight="1">
      <c r="A40">
        <v>259</v>
      </c>
      <c r="C40" s="11">
        <v>42993</v>
      </c>
      <c r="D40" s="12" t="str">
        <f>INDEX(ｶﾚﾝﾀﾞｰ!$C$5:$QQ$44,VLOOKUP(初期入力!$D$4,初期入力!$H$3:$J$18,3,0),A40)</f>
        <v>木</v>
      </c>
      <c r="E40" s="41"/>
      <c r="F40" s="23" t="s">
        <v>43</v>
      </c>
      <c r="G40" s="12"/>
      <c r="H40" s="254"/>
      <c r="I40" s="255"/>
      <c r="J40" s="14"/>
      <c r="K40" s="12"/>
      <c r="L40" s="32"/>
      <c r="M40" s="11">
        <f t="shared" si="1"/>
        <v>42993</v>
      </c>
      <c r="N40" s="12" t="str">
        <f t="shared" si="1"/>
        <v>木</v>
      </c>
      <c r="O40" s="40">
        <f t="shared" si="1"/>
        <v>0</v>
      </c>
      <c r="P40" s="14" t="str">
        <f t="shared" si="2"/>
        <v>休</v>
      </c>
      <c r="Q40" s="24"/>
      <c r="R40" s="243"/>
      <c r="S40" s="244"/>
      <c r="T40" s="23" t="s">
        <v>11</v>
      </c>
      <c r="U40" s="24"/>
    </row>
    <row r="41" spans="1:21" ht="46.5" customHeight="1">
      <c r="A41">
        <v>260</v>
      </c>
      <c r="C41" s="11">
        <v>42994</v>
      </c>
      <c r="D41" s="12" t="str">
        <f>INDEX(ｶﾚﾝﾀﾞｰ!$C$5:$QQ$44,VLOOKUP(初期入力!$D$4,初期入力!$H$3:$J$18,3,0),A41)</f>
        <v>金</v>
      </c>
      <c r="E41" s="41"/>
      <c r="F41" s="23" t="s">
        <v>11</v>
      </c>
      <c r="G41" s="12"/>
      <c r="H41" s="254"/>
      <c r="I41" s="255"/>
      <c r="J41" s="14"/>
      <c r="K41" s="12"/>
      <c r="L41" s="32"/>
      <c r="M41" s="11">
        <f t="shared" si="1"/>
        <v>42994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43"/>
      <c r="S41" s="244"/>
      <c r="T41" s="23" t="s">
        <v>11</v>
      </c>
      <c r="U41" s="24"/>
    </row>
    <row r="42" spans="1:21" ht="46.5" customHeight="1">
      <c r="A42">
        <v>261</v>
      </c>
      <c r="C42" s="11">
        <v>42995</v>
      </c>
      <c r="D42" s="12" t="str">
        <f>INDEX(ｶﾚﾝﾀﾞｰ!$C$5:$QQ$44,VLOOKUP(初期入力!$D$4,初期入力!$H$3:$J$18,3,0),A42)</f>
        <v>土</v>
      </c>
      <c r="E42" s="41"/>
      <c r="F42" s="23" t="s">
        <v>11</v>
      </c>
      <c r="G42" s="12"/>
      <c r="H42" s="254"/>
      <c r="I42" s="255"/>
      <c r="J42" s="14"/>
      <c r="K42" s="12"/>
      <c r="L42" s="32"/>
      <c r="M42" s="11">
        <f t="shared" si="1"/>
        <v>42995</v>
      </c>
      <c r="N42" s="12" t="str">
        <f t="shared" si="1"/>
        <v>土</v>
      </c>
      <c r="O42" s="40">
        <f t="shared" si="1"/>
        <v>0</v>
      </c>
      <c r="P42" s="14" t="str">
        <f t="shared" si="2"/>
        <v>■</v>
      </c>
      <c r="Q42" s="24"/>
      <c r="R42" s="243"/>
      <c r="S42" s="244"/>
      <c r="T42" s="23" t="s">
        <v>11</v>
      </c>
      <c r="U42" s="24"/>
    </row>
    <row r="43" spans="1:21" ht="46.5" customHeight="1">
      <c r="A43">
        <v>262</v>
      </c>
      <c r="C43" s="11">
        <v>42996</v>
      </c>
      <c r="D43" s="12" t="str">
        <f>INDEX(ｶﾚﾝﾀﾞｰ!$C$5:$QQ$44,VLOOKUP(初期入力!$D$4,初期入力!$H$3:$J$18,3,0),A43)</f>
        <v>日</v>
      </c>
      <c r="E43" s="41"/>
      <c r="F43" s="23" t="s">
        <v>11</v>
      </c>
      <c r="G43" s="12"/>
      <c r="H43" s="254"/>
      <c r="I43" s="255"/>
      <c r="J43" s="14"/>
      <c r="K43" s="12"/>
      <c r="L43" s="32"/>
      <c r="M43" s="11">
        <f t="shared" si="1"/>
        <v>42996</v>
      </c>
      <c r="N43" s="12" t="str">
        <f t="shared" si="1"/>
        <v>日</v>
      </c>
      <c r="O43" s="40">
        <f t="shared" si="1"/>
        <v>0</v>
      </c>
      <c r="P43" s="14" t="str">
        <f t="shared" si="2"/>
        <v>■</v>
      </c>
      <c r="Q43" s="24"/>
      <c r="R43" s="243"/>
      <c r="S43" s="244"/>
      <c r="T43" s="23" t="s">
        <v>11</v>
      </c>
      <c r="U43" s="24"/>
    </row>
    <row r="44" spans="1:21" ht="46.5" customHeight="1">
      <c r="A44">
        <v>263</v>
      </c>
      <c r="C44" s="11">
        <v>42997</v>
      </c>
      <c r="D44" s="12" t="str">
        <f>INDEX(ｶﾚﾝﾀﾞｰ!$C$5:$QQ$44,VLOOKUP(初期入力!$D$4,初期入力!$H$3:$J$18,3,0),A44)</f>
        <v>月</v>
      </c>
      <c r="E44" s="41"/>
      <c r="F44" s="23" t="s">
        <v>11</v>
      </c>
      <c r="G44" s="12"/>
      <c r="H44" s="254"/>
      <c r="I44" s="255"/>
      <c r="J44" s="14"/>
      <c r="K44" s="12"/>
      <c r="L44" s="32"/>
      <c r="M44" s="11">
        <f t="shared" si="1"/>
        <v>42997</v>
      </c>
      <c r="N44" s="12" t="str">
        <f t="shared" si="1"/>
        <v>月</v>
      </c>
      <c r="O44" s="40">
        <f t="shared" si="1"/>
        <v>0</v>
      </c>
      <c r="P44" s="14" t="str">
        <f t="shared" si="2"/>
        <v>■</v>
      </c>
      <c r="Q44" s="24"/>
      <c r="R44" s="243"/>
      <c r="S44" s="244"/>
      <c r="T44" s="23" t="s">
        <v>11</v>
      </c>
      <c r="U44" s="24"/>
    </row>
    <row r="45" spans="1:21" ht="46.5" customHeight="1">
      <c r="A45">
        <v>264</v>
      </c>
      <c r="C45" s="11">
        <v>42998</v>
      </c>
      <c r="D45" s="12" t="str">
        <f>INDEX(ｶﾚﾝﾀﾞｰ!$C$5:$QQ$44,VLOOKUP(初期入力!$D$4,初期入力!$H$3:$J$18,3,0),A45)</f>
        <v>火</v>
      </c>
      <c r="E45" s="41"/>
      <c r="F45" s="23" t="s">
        <v>11</v>
      </c>
      <c r="G45" s="12"/>
      <c r="H45" s="254"/>
      <c r="I45" s="255"/>
      <c r="J45" s="14"/>
      <c r="K45" s="12"/>
      <c r="L45" s="32"/>
      <c r="M45" s="11">
        <f t="shared" si="1"/>
        <v>42998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43"/>
      <c r="S45" s="244"/>
      <c r="T45" s="23" t="s">
        <v>11</v>
      </c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265</v>
      </c>
      <c r="C56" s="11">
        <v>42999</v>
      </c>
      <c r="D56" s="12" t="str">
        <f>INDEX(ｶﾚﾝﾀﾞｰ!$C$5:$QQ$44,VLOOKUP(初期入力!$D$4,初期入力!$H$3:$J$18,3,0),A56)</f>
        <v>水</v>
      </c>
      <c r="E56" s="41"/>
      <c r="F56" s="23" t="s">
        <v>43</v>
      </c>
      <c r="G56" s="12"/>
      <c r="H56" s="254"/>
      <c r="I56" s="255"/>
      <c r="J56" s="14"/>
      <c r="K56" s="12"/>
      <c r="L56" s="32"/>
      <c r="M56" s="11">
        <f t="shared" ref="M56:O66" si="3">C56</f>
        <v>42999</v>
      </c>
      <c r="N56" s="12" t="str">
        <f t="shared" si="3"/>
        <v>水</v>
      </c>
      <c r="O56" s="40">
        <f>E56</f>
        <v>0</v>
      </c>
      <c r="P56" s="14" t="str">
        <f t="shared" ref="P56:P66" si="4">F56</f>
        <v>休</v>
      </c>
      <c r="Q56" s="24"/>
      <c r="R56" s="243"/>
      <c r="S56" s="244"/>
      <c r="T56" s="23" t="s">
        <v>43</v>
      </c>
      <c r="U56" s="24"/>
    </row>
    <row r="57" spans="1:21" ht="46.5" customHeight="1">
      <c r="A57">
        <v>266</v>
      </c>
      <c r="C57" s="11">
        <v>43000</v>
      </c>
      <c r="D57" s="12" t="str">
        <f>INDEX(ｶﾚﾝﾀﾞｰ!$C$5:$QQ$44,VLOOKUP(初期入力!$D$4,初期入力!$H$3:$J$18,3,0),A57)</f>
        <v>木</v>
      </c>
      <c r="E57" s="41"/>
      <c r="F57" s="23" t="s">
        <v>43</v>
      </c>
      <c r="G57" s="12"/>
      <c r="H57" s="254"/>
      <c r="I57" s="255"/>
      <c r="J57" s="14"/>
      <c r="K57" s="12"/>
      <c r="L57" s="32"/>
      <c r="M57" s="11">
        <f t="shared" si="3"/>
        <v>43000</v>
      </c>
      <c r="N57" s="12" t="str">
        <f t="shared" si="3"/>
        <v>木</v>
      </c>
      <c r="O57" s="40">
        <f t="shared" si="3"/>
        <v>0</v>
      </c>
      <c r="P57" s="14" t="str">
        <f t="shared" si="4"/>
        <v>休</v>
      </c>
      <c r="Q57" s="24"/>
      <c r="R57" s="243"/>
      <c r="S57" s="244"/>
      <c r="T57" s="23" t="s">
        <v>43</v>
      </c>
      <c r="U57" s="24"/>
    </row>
    <row r="58" spans="1:21" ht="46.5" customHeight="1">
      <c r="A58">
        <v>267</v>
      </c>
      <c r="C58" s="11">
        <v>43001</v>
      </c>
      <c r="D58" s="12" t="str">
        <f>INDEX(ｶﾚﾝﾀﾞｰ!$C$5:$QQ$44,VLOOKUP(初期入力!$D$4,初期入力!$H$3:$J$18,3,0),A58)</f>
        <v>金</v>
      </c>
      <c r="E58" s="41"/>
      <c r="F58" s="23" t="s">
        <v>11</v>
      </c>
      <c r="G58" s="10"/>
      <c r="H58" s="254"/>
      <c r="I58" s="255"/>
      <c r="J58" s="14"/>
      <c r="K58" s="12"/>
      <c r="L58" s="32"/>
      <c r="M58" s="11">
        <f t="shared" si="3"/>
        <v>43001</v>
      </c>
      <c r="N58" s="12" t="str">
        <f t="shared" si="3"/>
        <v>金</v>
      </c>
      <c r="O58" s="40">
        <f t="shared" si="3"/>
        <v>0</v>
      </c>
      <c r="P58" s="14" t="str">
        <f t="shared" si="4"/>
        <v>■</v>
      </c>
      <c r="Q58" s="24"/>
      <c r="R58" s="243"/>
      <c r="S58" s="244"/>
      <c r="T58" s="23" t="s">
        <v>11</v>
      </c>
      <c r="U58" s="24"/>
    </row>
    <row r="59" spans="1:21" ht="46.5" customHeight="1">
      <c r="A59">
        <v>268</v>
      </c>
      <c r="C59" s="11">
        <v>43002</v>
      </c>
      <c r="D59" s="12" t="str">
        <f>INDEX(ｶﾚﾝﾀﾞｰ!$C$5:$QQ$44,VLOOKUP(初期入力!$D$4,初期入力!$H$3:$J$18,3,0),A59)</f>
        <v>土</v>
      </c>
      <c r="E59" s="41"/>
      <c r="F59" s="23" t="s">
        <v>11</v>
      </c>
      <c r="G59" s="10"/>
      <c r="H59" s="254"/>
      <c r="I59" s="255"/>
      <c r="J59" s="14"/>
      <c r="K59" s="12"/>
      <c r="L59" s="32"/>
      <c r="M59" s="11">
        <f t="shared" si="3"/>
        <v>43002</v>
      </c>
      <c r="N59" s="12" t="str">
        <f t="shared" si="3"/>
        <v>土</v>
      </c>
      <c r="O59" s="40">
        <f t="shared" si="3"/>
        <v>0</v>
      </c>
      <c r="P59" s="14" t="str">
        <f t="shared" si="4"/>
        <v>■</v>
      </c>
      <c r="Q59" s="24"/>
      <c r="R59" s="243"/>
      <c r="S59" s="244"/>
      <c r="T59" s="23" t="s">
        <v>11</v>
      </c>
      <c r="U59" s="24"/>
    </row>
    <row r="60" spans="1:21" ht="46.5" customHeight="1">
      <c r="A60">
        <v>269</v>
      </c>
      <c r="C60" s="11">
        <v>43003</v>
      </c>
      <c r="D60" s="12" t="str">
        <f>INDEX(ｶﾚﾝﾀﾞｰ!$C$5:$QQ$44,VLOOKUP(初期入力!$D$4,初期入力!$H$3:$J$18,3,0),A60)</f>
        <v>日</v>
      </c>
      <c r="E60" s="41"/>
      <c r="F60" s="23" t="s">
        <v>11</v>
      </c>
      <c r="G60" s="12"/>
      <c r="H60" s="254"/>
      <c r="I60" s="255"/>
      <c r="J60" s="14"/>
      <c r="K60" s="12"/>
      <c r="L60" s="32"/>
      <c r="M60" s="11">
        <f t="shared" si="3"/>
        <v>43003</v>
      </c>
      <c r="N60" s="12" t="str">
        <f t="shared" si="3"/>
        <v>日</v>
      </c>
      <c r="O60" s="40">
        <f t="shared" si="3"/>
        <v>0</v>
      </c>
      <c r="P60" s="14" t="str">
        <f t="shared" si="4"/>
        <v>■</v>
      </c>
      <c r="Q60" s="24"/>
      <c r="R60" s="243"/>
      <c r="S60" s="244"/>
      <c r="T60" s="23" t="s">
        <v>11</v>
      </c>
      <c r="U60" s="24"/>
    </row>
    <row r="61" spans="1:21" ht="46.5" customHeight="1">
      <c r="A61">
        <v>270</v>
      </c>
      <c r="C61" s="11">
        <v>43004</v>
      </c>
      <c r="D61" s="12" t="str">
        <f>INDEX(ｶﾚﾝﾀﾞｰ!$C$5:$QQ$44,VLOOKUP(初期入力!$D$4,初期入力!$H$3:$J$18,3,0),A61)</f>
        <v>月</v>
      </c>
      <c r="E61" s="41"/>
      <c r="F61" s="23" t="s">
        <v>11</v>
      </c>
      <c r="G61" s="12"/>
      <c r="H61" s="254"/>
      <c r="I61" s="255"/>
      <c r="J61" s="14"/>
      <c r="K61" s="12"/>
      <c r="L61" s="32"/>
      <c r="M61" s="11">
        <f t="shared" si="3"/>
        <v>43004</v>
      </c>
      <c r="N61" s="12" t="str">
        <f t="shared" si="3"/>
        <v>月</v>
      </c>
      <c r="O61" s="40">
        <f t="shared" si="3"/>
        <v>0</v>
      </c>
      <c r="P61" s="14" t="str">
        <f t="shared" si="4"/>
        <v>■</v>
      </c>
      <c r="Q61" s="24"/>
      <c r="R61" s="243"/>
      <c r="S61" s="244"/>
      <c r="T61" s="23" t="s">
        <v>11</v>
      </c>
      <c r="U61" s="24"/>
    </row>
    <row r="62" spans="1:21" ht="46.5" customHeight="1">
      <c r="A62">
        <v>271</v>
      </c>
      <c r="C62" s="11">
        <v>43005</v>
      </c>
      <c r="D62" s="12" t="str">
        <f>INDEX(ｶﾚﾝﾀﾞｰ!$C$5:$QQ$44,VLOOKUP(初期入力!$D$4,初期入力!$H$3:$J$18,3,0),A62)</f>
        <v>火</v>
      </c>
      <c r="E62" s="41"/>
      <c r="F62" s="23" t="s">
        <v>11</v>
      </c>
      <c r="G62" s="12"/>
      <c r="H62" s="254"/>
      <c r="I62" s="255"/>
      <c r="J62" s="14"/>
      <c r="K62" s="12"/>
      <c r="L62" s="32"/>
      <c r="M62" s="11">
        <f t="shared" si="3"/>
        <v>43005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43"/>
      <c r="S62" s="244"/>
      <c r="T62" s="23" t="s">
        <v>43</v>
      </c>
      <c r="U62" s="24"/>
    </row>
    <row r="63" spans="1:21" ht="46.5" customHeight="1">
      <c r="A63">
        <v>272</v>
      </c>
      <c r="C63" s="11">
        <v>43006</v>
      </c>
      <c r="D63" s="12" t="str">
        <f>INDEX(ｶﾚﾝﾀﾞｰ!$C$5:$QQ$44,VLOOKUP(初期入力!$D$4,初期入力!$H$3:$J$18,3,0),A63)</f>
        <v>水</v>
      </c>
      <c r="E63" s="41"/>
      <c r="F63" s="23" t="s">
        <v>43</v>
      </c>
      <c r="G63" s="12"/>
      <c r="H63" s="254"/>
      <c r="I63" s="255"/>
      <c r="J63" s="14"/>
      <c r="K63" s="12"/>
      <c r="L63" s="32"/>
      <c r="M63" s="11">
        <f t="shared" si="3"/>
        <v>43006</v>
      </c>
      <c r="N63" s="12" t="str">
        <f t="shared" si="3"/>
        <v>水</v>
      </c>
      <c r="O63" s="40">
        <f t="shared" si="3"/>
        <v>0</v>
      </c>
      <c r="P63" s="14" t="str">
        <f t="shared" si="4"/>
        <v>休</v>
      </c>
      <c r="Q63" s="24"/>
      <c r="R63" s="243"/>
      <c r="S63" s="244"/>
      <c r="T63" s="23" t="s">
        <v>43</v>
      </c>
      <c r="U63" s="24"/>
    </row>
    <row r="64" spans="1:21" ht="46.5" customHeight="1">
      <c r="A64">
        <v>273</v>
      </c>
      <c r="C64" s="11">
        <v>43007</v>
      </c>
      <c r="D64" s="12" t="str">
        <f>INDEX(ｶﾚﾝﾀﾞｰ!$C$5:$QQ$44,VLOOKUP(初期入力!$D$4,初期入力!$H$3:$J$18,3,0),A64)</f>
        <v>木</v>
      </c>
      <c r="E64" s="41"/>
      <c r="F64" s="23" t="s">
        <v>43</v>
      </c>
      <c r="G64" s="12"/>
      <c r="H64" s="254"/>
      <c r="I64" s="255"/>
      <c r="J64" s="14"/>
      <c r="K64" s="12"/>
      <c r="L64" s="32"/>
      <c r="M64" s="11">
        <f t="shared" si="3"/>
        <v>43007</v>
      </c>
      <c r="N64" s="12" t="str">
        <f t="shared" si="3"/>
        <v>木</v>
      </c>
      <c r="O64" s="40">
        <f t="shared" si="3"/>
        <v>0</v>
      </c>
      <c r="P64" s="14" t="str">
        <f t="shared" si="4"/>
        <v>休</v>
      </c>
      <c r="Q64" s="24"/>
      <c r="R64" s="243"/>
      <c r="S64" s="244"/>
      <c r="T64" s="23" t="s">
        <v>43</v>
      </c>
      <c r="U64" s="24"/>
    </row>
    <row r="65" spans="1:21" ht="46.5" customHeight="1">
      <c r="A65">
        <v>274</v>
      </c>
      <c r="C65" s="11">
        <v>43008</v>
      </c>
      <c r="D65" s="12" t="str">
        <f>INDEX(ｶﾚﾝﾀﾞｰ!$C$5:$QQ$44,VLOOKUP(初期入力!$D$4,初期入力!$H$3:$J$18,3,0),A65)</f>
        <v>金</v>
      </c>
      <c r="E65" s="41"/>
      <c r="F65" s="23" t="s">
        <v>11</v>
      </c>
      <c r="G65" s="12"/>
      <c r="H65" s="254"/>
      <c r="I65" s="255"/>
      <c r="J65" s="14"/>
      <c r="K65" s="12"/>
      <c r="L65" s="32"/>
      <c r="M65" s="11">
        <f t="shared" si="3"/>
        <v>43008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43"/>
      <c r="S65" s="244"/>
      <c r="T65" s="23" t="s">
        <v>11</v>
      </c>
      <c r="U65" s="24"/>
    </row>
    <row r="66" spans="1:21" ht="46.5" customHeight="1">
      <c r="C66" s="11"/>
      <c r="D66" s="12"/>
      <c r="E66" s="41"/>
      <c r="F66" s="23"/>
      <c r="G66" s="12"/>
      <c r="H66" s="254"/>
      <c r="I66" s="255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43"/>
      <c r="S66" s="244"/>
      <c r="T66" s="23"/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275</v>
      </c>
      <c r="C16" s="11">
        <v>43009</v>
      </c>
      <c r="D16" s="12" t="str">
        <f>INDEX(ｶﾚﾝﾀﾞｰ!$C$5:$QQ$44,VLOOKUP(初期入力!$D$4,初期入力!$H$3:$J$18,3,0),A16)</f>
        <v>土</v>
      </c>
      <c r="E16" s="41"/>
      <c r="F16" s="23" t="s">
        <v>11</v>
      </c>
      <c r="G16" s="12"/>
      <c r="H16" s="254"/>
      <c r="I16" s="255"/>
      <c r="J16" s="14"/>
      <c r="K16" s="12"/>
      <c r="L16" s="32"/>
      <c r="M16" s="11">
        <f>C16</f>
        <v>43009</v>
      </c>
      <c r="N16" s="12" t="str">
        <f>D16</f>
        <v>土</v>
      </c>
      <c r="O16" s="40">
        <f>E16</f>
        <v>0</v>
      </c>
      <c r="P16" s="14" t="str">
        <f>F16</f>
        <v>■</v>
      </c>
      <c r="Q16" s="24"/>
      <c r="R16" s="243"/>
      <c r="S16" s="244"/>
      <c r="T16" s="23" t="s">
        <v>11</v>
      </c>
      <c r="U16" s="24"/>
    </row>
    <row r="17" spans="1:21" ht="46.5" customHeight="1">
      <c r="A17">
        <v>276</v>
      </c>
      <c r="C17" s="11">
        <v>43010</v>
      </c>
      <c r="D17" s="12" t="str">
        <f>INDEX(ｶﾚﾝﾀﾞｰ!$C$5:$QQ$44,VLOOKUP(初期入力!$D$4,初期入力!$H$3:$J$18,3,0),A17)</f>
        <v>日</v>
      </c>
      <c r="E17" s="41"/>
      <c r="F17" s="23" t="s">
        <v>11</v>
      </c>
      <c r="G17" s="12"/>
      <c r="H17" s="254"/>
      <c r="I17" s="255"/>
      <c r="J17" s="14"/>
      <c r="K17" s="12"/>
      <c r="L17" s="32"/>
      <c r="M17" s="11">
        <f t="shared" ref="M17:P26" si="0">C17</f>
        <v>43010</v>
      </c>
      <c r="N17" s="12" t="str">
        <f t="shared" si="0"/>
        <v>日</v>
      </c>
      <c r="O17" s="40">
        <f t="shared" si="0"/>
        <v>0</v>
      </c>
      <c r="P17" s="14" t="str">
        <f t="shared" si="0"/>
        <v>■</v>
      </c>
      <c r="Q17" s="24"/>
      <c r="R17" s="243"/>
      <c r="S17" s="244"/>
      <c r="T17" s="23" t="s">
        <v>11</v>
      </c>
      <c r="U17" s="24"/>
    </row>
    <row r="18" spans="1:21" ht="46.5" customHeight="1">
      <c r="A18">
        <v>277</v>
      </c>
      <c r="C18" s="11">
        <v>43011</v>
      </c>
      <c r="D18" s="12" t="str">
        <f>INDEX(ｶﾚﾝﾀﾞｰ!$C$5:$QQ$44,VLOOKUP(初期入力!$D$4,初期入力!$H$3:$J$18,3,0),A18)</f>
        <v>月</v>
      </c>
      <c r="E18" s="41"/>
      <c r="F18" s="23" t="s">
        <v>11</v>
      </c>
      <c r="G18" s="10"/>
      <c r="H18" s="254"/>
      <c r="I18" s="255"/>
      <c r="J18" s="14"/>
      <c r="K18" s="12"/>
      <c r="L18" s="32"/>
      <c r="M18" s="11">
        <f t="shared" si="0"/>
        <v>43011</v>
      </c>
      <c r="N18" s="12" t="str">
        <f t="shared" si="0"/>
        <v>月</v>
      </c>
      <c r="O18" s="40">
        <f t="shared" si="0"/>
        <v>0</v>
      </c>
      <c r="P18" s="14" t="str">
        <f t="shared" si="0"/>
        <v>■</v>
      </c>
      <c r="Q18" s="24"/>
      <c r="R18" s="243"/>
      <c r="S18" s="244"/>
      <c r="T18" s="23" t="s">
        <v>43</v>
      </c>
      <c r="U18" s="24"/>
    </row>
    <row r="19" spans="1:21" ht="46.5" customHeight="1">
      <c r="A19">
        <v>278</v>
      </c>
      <c r="C19" s="11">
        <v>43012</v>
      </c>
      <c r="D19" s="12" t="str">
        <f>INDEX(ｶﾚﾝﾀﾞｰ!$C$5:$QQ$44,VLOOKUP(初期入力!$D$4,初期入力!$H$3:$J$18,3,0),A19)</f>
        <v>火</v>
      </c>
      <c r="E19" s="41"/>
      <c r="F19" s="23" t="s">
        <v>11</v>
      </c>
      <c r="G19" s="10"/>
      <c r="H19" s="254"/>
      <c r="I19" s="255"/>
      <c r="J19" s="14"/>
      <c r="K19" s="12"/>
      <c r="L19" s="32"/>
      <c r="M19" s="11">
        <f t="shared" si="0"/>
        <v>43012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43"/>
      <c r="S19" s="244"/>
      <c r="T19" s="23" t="s">
        <v>43</v>
      </c>
      <c r="U19" s="24"/>
    </row>
    <row r="20" spans="1:21" ht="46.5" customHeight="1">
      <c r="A20">
        <v>279</v>
      </c>
      <c r="C20" s="11">
        <v>43013</v>
      </c>
      <c r="D20" s="12" t="str">
        <f>INDEX(ｶﾚﾝﾀﾞｰ!$C$5:$QQ$44,VLOOKUP(初期入力!$D$4,初期入力!$H$3:$J$18,3,0),A20)</f>
        <v>水</v>
      </c>
      <c r="E20" s="41"/>
      <c r="F20" s="23" t="s">
        <v>43</v>
      </c>
      <c r="G20" s="12"/>
      <c r="H20" s="254"/>
      <c r="I20" s="255"/>
      <c r="J20" s="14"/>
      <c r="K20" s="12"/>
      <c r="L20" s="32"/>
      <c r="M20" s="11">
        <f t="shared" si="0"/>
        <v>43013</v>
      </c>
      <c r="N20" s="12" t="str">
        <f t="shared" si="0"/>
        <v>水</v>
      </c>
      <c r="O20" s="40">
        <f t="shared" si="0"/>
        <v>0</v>
      </c>
      <c r="P20" s="14" t="str">
        <f t="shared" si="0"/>
        <v>休</v>
      </c>
      <c r="Q20" s="24"/>
      <c r="R20" s="243"/>
      <c r="S20" s="244"/>
      <c r="T20" s="23" t="s">
        <v>11</v>
      </c>
      <c r="U20" s="24"/>
    </row>
    <row r="21" spans="1:21" ht="46.5" customHeight="1">
      <c r="A21">
        <v>280</v>
      </c>
      <c r="C21" s="11">
        <v>43014</v>
      </c>
      <c r="D21" s="12" t="str">
        <f>INDEX(ｶﾚﾝﾀﾞｰ!$C$5:$QQ$44,VLOOKUP(初期入力!$D$4,初期入力!$H$3:$J$18,3,0),A21)</f>
        <v>木</v>
      </c>
      <c r="E21" s="41"/>
      <c r="F21" s="23" t="s">
        <v>43</v>
      </c>
      <c r="G21" s="12"/>
      <c r="H21" s="254"/>
      <c r="I21" s="255"/>
      <c r="J21" s="14"/>
      <c r="K21" s="12"/>
      <c r="L21" s="32"/>
      <c r="M21" s="11">
        <f t="shared" si="0"/>
        <v>43014</v>
      </c>
      <c r="N21" s="12" t="str">
        <f t="shared" si="0"/>
        <v>木</v>
      </c>
      <c r="O21" s="40">
        <f t="shared" si="0"/>
        <v>0</v>
      </c>
      <c r="P21" s="14" t="str">
        <f t="shared" si="0"/>
        <v>休</v>
      </c>
      <c r="Q21" s="24"/>
      <c r="R21" s="243"/>
      <c r="S21" s="244"/>
      <c r="T21" s="23" t="s">
        <v>43</v>
      </c>
      <c r="U21" s="24"/>
    </row>
    <row r="22" spans="1:21" ht="46.5" customHeight="1">
      <c r="A22">
        <v>281</v>
      </c>
      <c r="C22" s="11">
        <v>43015</v>
      </c>
      <c r="D22" s="12" t="str">
        <f>INDEX(ｶﾚﾝﾀﾞｰ!$C$5:$QQ$44,VLOOKUP(初期入力!$D$4,初期入力!$H$3:$J$18,3,0),A22)</f>
        <v>金</v>
      </c>
      <c r="E22" s="41"/>
      <c r="F22" s="23" t="s">
        <v>11</v>
      </c>
      <c r="G22" s="12"/>
      <c r="H22" s="254"/>
      <c r="I22" s="255"/>
      <c r="J22" s="14"/>
      <c r="K22" s="12"/>
      <c r="L22" s="32"/>
      <c r="M22" s="11">
        <f t="shared" si="0"/>
        <v>43015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43"/>
      <c r="S22" s="244"/>
      <c r="T22" s="23" t="s">
        <v>11</v>
      </c>
      <c r="U22" s="24"/>
    </row>
    <row r="23" spans="1:21" ht="46.5" customHeight="1">
      <c r="A23">
        <v>282</v>
      </c>
      <c r="C23" s="11">
        <v>43016</v>
      </c>
      <c r="D23" s="12" t="str">
        <f>INDEX(ｶﾚﾝﾀﾞｰ!$C$5:$QQ$44,VLOOKUP(初期入力!$D$4,初期入力!$H$3:$J$18,3,0),A23)</f>
        <v>土</v>
      </c>
      <c r="E23" s="41"/>
      <c r="F23" s="23" t="s">
        <v>11</v>
      </c>
      <c r="G23" s="12"/>
      <c r="H23" s="254"/>
      <c r="I23" s="255"/>
      <c r="J23" s="14"/>
      <c r="K23" s="12"/>
      <c r="L23" s="32"/>
      <c r="M23" s="11">
        <f t="shared" si="0"/>
        <v>43016</v>
      </c>
      <c r="N23" s="12" t="str">
        <f t="shared" si="0"/>
        <v>土</v>
      </c>
      <c r="O23" s="40">
        <f t="shared" si="0"/>
        <v>0</v>
      </c>
      <c r="P23" s="14" t="str">
        <f t="shared" si="0"/>
        <v>■</v>
      </c>
      <c r="Q23" s="24"/>
      <c r="R23" s="243"/>
      <c r="S23" s="244"/>
      <c r="T23" s="23" t="s">
        <v>43</v>
      </c>
      <c r="U23" s="24"/>
    </row>
    <row r="24" spans="1:21" ht="46.5" customHeight="1">
      <c r="A24">
        <v>283</v>
      </c>
      <c r="C24" s="11">
        <v>43017</v>
      </c>
      <c r="D24" s="12" t="str">
        <f>INDEX(ｶﾚﾝﾀﾞｰ!$C$5:$QQ$44,VLOOKUP(初期入力!$D$4,初期入力!$H$3:$J$18,3,0),A24)</f>
        <v>日</v>
      </c>
      <c r="E24" s="41"/>
      <c r="F24" s="23" t="s">
        <v>11</v>
      </c>
      <c r="G24" s="12"/>
      <c r="H24" s="254"/>
      <c r="I24" s="255"/>
      <c r="J24" s="14"/>
      <c r="K24" s="12"/>
      <c r="L24" s="32"/>
      <c r="M24" s="11">
        <f t="shared" si="0"/>
        <v>43017</v>
      </c>
      <c r="N24" s="12" t="str">
        <f t="shared" si="0"/>
        <v>日</v>
      </c>
      <c r="O24" s="40">
        <f t="shared" si="0"/>
        <v>0</v>
      </c>
      <c r="P24" s="14" t="str">
        <f t="shared" si="0"/>
        <v>■</v>
      </c>
      <c r="Q24" s="24"/>
      <c r="R24" s="243"/>
      <c r="S24" s="244"/>
      <c r="T24" s="23" t="s">
        <v>11</v>
      </c>
      <c r="U24" s="24"/>
    </row>
    <row r="25" spans="1:21" ht="46.5" customHeight="1">
      <c r="A25">
        <v>284</v>
      </c>
      <c r="C25" s="11">
        <v>43018</v>
      </c>
      <c r="D25" s="12" t="str">
        <f>INDEX(ｶﾚﾝﾀﾞｰ!$C$5:$QQ$44,VLOOKUP(初期入力!$D$4,初期入力!$H$3:$J$18,3,0),A25)</f>
        <v>月</v>
      </c>
      <c r="E25" s="41"/>
      <c r="F25" s="23" t="s">
        <v>11</v>
      </c>
      <c r="G25" s="12"/>
      <c r="H25" s="254"/>
      <c r="I25" s="255"/>
      <c r="J25" s="14"/>
      <c r="K25" s="12"/>
      <c r="L25" s="32"/>
      <c r="M25" s="11">
        <f t="shared" si="0"/>
        <v>43018</v>
      </c>
      <c r="N25" s="12" t="str">
        <f t="shared" si="0"/>
        <v>月</v>
      </c>
      <c r="O25" s="40">
        <f t="shared" si="0"/>
        <v>0</v>
      </c>
      <c r="P25" s="14" t="str">
        <f t="shared" si="0"/>
        <v>■</v>
      </c>
      <c r="Q25" s="24"/>
      <c r="R25" s="243"/>
      <c r="S25" s="244"/>
      <c r="T25" s="23" t="s">
        <v>11</v>
      </c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285</v>
      </c>
      <c r="C36" s="11">
        <v>43019</v>
      </c>
      <c r="D36" s="12" t="str">
        <f>INDEX(ｶﾚﾝﾀﾞｰ!$C$5:$QQ$44,VLOOKUP(初期入力!$D$4,初期入力!$H$3:$J$18,3,0),A36)</f>
        <v>火</v>
      </c>
      <c r="E36" s="41"/>
      <c r="F36" s="23" t="s">
        <v>11</v>
      </c>
      <c r="G36" s="12"/>
      <c r="H36" s="254"/>
      <c r="I36" s="255"/>
      <c r="J36" s="14"/>
      <c r="K36" s="12"/>
      <c r="L36" s="32"/>
      <c r="M36" s="11">
        <f t="shared" ref="M36:O46" si="1">C36</f>
        <v>43019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43"/>
      <c r="S36" s="244"/>
      <c r="T36" s="23" t="s">
        <v>11</v>
      </c>
      <c r="U36" s="24"/>
    </row>
    <row r="37" spans="1:21" ht="46.5" customHeight="1">
      <c r="A37">
        <v>286</v>
      </c>
      <c r="C37" s="11">
        <v>43020</v>
      </c>
      <c r="D37" s="12" t="str">
        <f>INDEX(ｶﾚﾝﾀﾞｰ!$C$5:$QQ$44,VLOOKUP(初期入力!$D$4,初期入力!$H$3:$J$18,3,0),A37)</f>
        <v>水</v>
      </c>
      <c r="E37" s="41"/>
      <c r="F37" s="23" t="s">
        <v>43</v>
      </c>
      <c r="G37" s="12"/>
      <c r="H37" s="254"/>
      <c r="I37" s="255"/>
      <c r="J37" s="14"/>
      <c r="K37" s="12"/>
      <c r="L37" s="32"/>
      <c r="M37" s="11">
        <f t="shared" si="1"/>
        <v>43020</v>
      </c>
      <c r="N37" s="12" t="str">
        <f t="shared" si="1"/>
        <v>水</v>
      </c>
      <c r="O37" s="40">
        <f t="shared" si="1"/>
        <v>0</v>
      </c>
      <c r="P37" s="14" t="str">
        <f t="shared" si="2"/>
        <v>休</v>
      </c>
      <c r="Q37" s="24"/>
      <c r="R37" s="243"/>
      <c r="S37" s="244"/>
      <c r="T37" s="23" t="s">
        <v>11</v>
      </c>
      <c r="U37" s="24"/>
    </row>
    <row r="38" spans="1:21" ht="46.5" customHeight="1">
      <c r="A38">
        <v>287</v>
      </c>
      <c r="C38" s="11">
        <v>43021</v>
      </c>
      <c r="D38" s="12" t="str">
        <f>INDEX(ｶﾚﾝﾀﾞｰ!$C$5:$QQ$44,VLOOKUP(初期入力!$D$4,初期入力!$H$3:$J$18,3,0),A38)</f>
        <v>木</v>
      </c>
      <c r="E38" s="41"/>
      <c r="F38" s="23" t="s">
        <v>43</v>
      </c>
      <c r="G38" s="10"/>
      <c r="H38" s="254"/>
      <c r="I38" s="255"/>
      <c r="J38" s="14"/>
      <c r="K38" s="12"/>
      <c r="L38" s="32"/>
      <c r="M38" s="11">
        <f t="shared" si="1"/>
        <v>43021</v>
      </c>
      <c r="N38" s="12" t="str">
        <f t="shared" si="1"/>
        <v>木</v>
      </c>
      <c r="O38" s="40">
        <f t="shared" si="1"/>
        <v>0</v>
      </c>
      <c r="P38" s="14" t="str">
        <f t="shared" si="2"/>
        <v>休</v>
      </c>
      <c r="Q38" s="24"/>
      <c r="R38" s="243"/>
      <c r="S38" s="244"/>
      <c r="T38" s="23" t="s">
        <v>11</v>
      </c>
      <c r="U38" s="24"/>
    </row>
    <row r="39" spans="1:21" ht="46.5" customHeight="1">
      <c r="A39">
        <v>288</v>
      </c>
      <c r="C39" s="11">
        <v>43022</v>
      </c>
      <c r="D39" s="12" t="str">
        <f>INDEX(ｶﾚﾝﾀﾞｰ!$C$5:$QQ$44,VLOOKUP(初期入力!$D$4,初期入力!$H$3:$J$18,3,0),A39)</f>
        <v>金</v>
      </c>
      <c r="E39" s="41"/>
      <c r="F39" s="23" t="s">
        <v>11</v>
      </c>
      <c r="G39" s="10"/>
      <c r="H39" s="254"/>
      <c r="I39" s="255"/>
      <c r="J39" s="14"/>
      <c r="K39" s="12"/>
      <c r="L39" s="32"/>
      <c r="M39" s="11">
        <f t="shared" si="1"/>
        <v>43022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43"/>
      <c r="S39" s="244"/>
      <c r="T39" s="23" t="s">
        <v>43</v>
      </c>
      <c r="U39" s="24"/>
    </row>
    <row r="40" spans="1:21" ht="46.5" customHeight="1">
      <c r="A40">
        <v>289</v>
      </c>
      <c r="C40" s="11">
        <v>43023</v>
      </c>
      <c r="D40" s="12" t="str">
        <f>INDEX(ｶﾚﾝﾀﾞｰ!$C$5:$QQ$44,VLOOKUP(初期入力!$D$4,初期入力!$H$3:$J$18,3,0),A40)</f>
        <v>土</v>
      </c>
      <c r="E40" s="41"/>
      <c r="F40" s="23" t="s">
        <v>11</v>
      </c>
      <c r="G40" s="12"/>
      <c r="H40" s="254"/>
      <c r="I40" s="255"/>
      <c r="J40" s="14"/>
      <c r="K40" s="12"/>
      <c r="L40" s="32"/>
      <c r="M40" s="11">
        <f t="shared" si="1"/>
        <v>43023</v>
      </c>
      <c r="N40" s="12" t="str">
        <f t="shared" si="1"/>
        <v>土</v>
      </c>
      <c r="O40" s="40">
        <f t="shared" si="1"/>
        <v>0</v>
      </c>
      <c r="P40" s="14" t="str">
        <f t="shared" si="2"/>
        <v>■</v>
      </c>
      <c r="Q40" s="24"/>
      <c r="R40" s="243"/>
      <c r="S40" s="244"/>
      <c r="T40" s="23" t="s">
        <v>11</v>
      </c>
      <c r="U40" s="24"/>
    </row>
    <row r="41" spans="1:21" ht="46.5" customHeight="1">
      <c r="A41">
        <v>290</v>
      </c>
      <c r="C41" s="11">
        <v>43024</v>
      </c>
      <c r="D41" s="12" t="str">
        <f>INDEX(ｶﾚﾝﾀﾞｰ!$C$5:$QQ$44,VLOOKUP(初期入力!$D$4,初期入力!$H$3:$J$18,3,0),A41)</f>
        <v>日</v>
      </c>
      <c r="E41" s="41"/>
      <c r="F41" s="23" t="s">
        <v>11</v>
      </c>
      <c r="G41" s="12"/>
      <c r="H41" s="254"/>
      <c r="I41" s="255"/>
      <c r="J41" s="14"/>
      <c r="K41" s="12"/>
      <c r="L41" s="32"/>
      <c r="M41" s="11">
        <f t="shared" si="1"/>
        <v>43024</v>
      </c>
      <c r="N41" s="12" t="str">
        <f t="shared" si="1"/>
        <v>日</v>
      </c>
      <c r="O41" s="40">
        <f t="shared" si="1"/>
        <v>0</v>
      </c>
      <c r="P41" s="14" t="str">
        <f t="shared" si="2"/>
        <v>■</v>
      </c>
      <c r="Q41" s="24"/>
      <c r="R41" s="243"/>
      <c r="S41" s="244"/>
      <c r="T41" s="23" t="s">
        <v>11</v>
      </c>
      <c r="U41" s="24"/>
    </row>
    <row r="42" spans="1:21" ht="46.5" customHeight="1">
      <c r="A42">
        <v>291</v>
      </c>
      <c r="C42" s="11">
        <v>43025</v>
      </c>
      <c r="D42" s="12" t="str">
        <f>INDEX(ｶﾚﾝﾀﾞｰ!$C$5:$QQ$44,VLOOKUP(初期入力!$D$4,初期入力!$H$3:$J$18,3,0),A42)</f>
        <v>月</v>
      </c>
      <c r="E42" s="41"/>
      <c r="F42" s="23" t="s">
        <v>11</v>
      </c>
      <c r="G42" s="12"/>
      <c r="H42" s="254"/>
      <c r="I42" s="255"/>
      <c r="J42" s="14"/>
      <c r="K42" s="12"/>
      <c r="L42" s="32"/>
      <c r="M42" s="11">
        <f t="shared" si="1"/>
        <v>43025</v>
      </c>
      <c r="N42" s="12" t="str">
        <f t="shared" si="1"/>
        <v>月</v>
      </c>
      <c r="O42" s="40">
        <f t="shared" si="1"/>
        <v>0</v>
      </c>
      <c r="P42" s="14" t="str">
        <f t="shared" si="2"/>
        <v>■</v>
      </c>
      <c r="Q42" s="24"/>
      <c r="R42" s="243"/>
      <c r="S42" s="244"/>
      <c r="T42" s="23" t="s">
        <v>43</v>
      </c>
      <c r="U42" s="24"/>
    </row>
    <row r="43" spans="1:21" ht="46.5" customHeight="1">
      <c r="A43">
        <v>292</v>
      </c>
      <c r="C43" s="11">
        <v>43026</v>
      </c>
      <c r="D43" s="12" t="str">
        <f>INDEX(ｶﾚﾝﾀﾞｰ!$C$5:$QQ$44,VLOOKUP(初期入力!$D$4,初期入力!$H$3:$J$18,3,0),A43)</f>
        <v>火</v>
      </c>
      <c r="E43" s="41"/>
      <c r="F43" s="23" t="s">
        <v>11</v>
      </c>
      <c r="G43" s="12"/>
      <c r="H43" s="254"/>
      <c r="I43" s="255"/>
      <c r="J43" s="14"/>
      <c r="K43" s="12"/>
      <c r="L43" s="32"/>
      <c r="M43" s="11">
        <f t="shared" si="1"/>
        <v>43026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43"/>
      <c r="S43" s="244"/>
      <c r="T43" s="23" t="s">
        <v>11</v>
      </c>
      <c r="U43" s="24"/>
    </row>
    <row r="44" spans="1:21" ht="46.5" customHeight="1">
      <c r="A44">
        <v>293</v>
      </c>
      <c r="C44" s="11">
        <v>43027</v>
      </c>
      <c r="D44" s="12" t="str">
        <f>INDEX(ｶﾚﾝﾀﾞｰ!$C$5:$QQ$44,VLOOKUP(初期入力!$D$4,初期入力!$H$3:$J$18,3,0),A44)</f>
        <v>水</v>
      </c>
      <c r="E44" s="41"/>
      <c r="F44" s="23" t="s">
        <v>43</v>
      </c>
      <c r="G44" s="12"/>
      <c r="H44" s="254"/>
      <c r="I44" s="255"/>
      <c r="J44" s="14"/>
      <c r="K44" s="12"/>
      <c r="L44" s="32"/>
      <c r="M44" s="11">
        <f t="shared" si="1"/>
        <v>43027</v>
      </c>
      <c r="N44" s="12" t="str">
        <f t="shared" si="1"/>
        <v>水</v>
      </c>
      <c r="O44" s="40">
        <f t="shared" si="1"/>
        <v>0</v>
      </c>
      <c r="P44" s="14" t="str">
        <f t="shared" si="2"/>
        <v>休</v>
      </c>
      <c r="Q44" s="24"/>
      <c r="R44" s="243"/>
      <c r="S44" s="244"/>
      <c r="T44" s="23" t="s">
        <v>11</v>
      </c>
      <c r="U44" s="24"/>
    </row>
    <row r="45" spans="1:21" ht="46.5" customHeight="1">
      <c r="A45">
        <v>294</v>
      </c>
      <c r="C45" s="11">
        <v>43028</v>
      </c>
      <c r="D45" s="12" t="str">
        <f>INDEX(ｶﾚﾝﾀﾞｰ!$C$5:$QQ$44,VLOOKUP(初期入力!$D$4,初期入力!$H$3:$J$18,3,0),A45)</f>
        <v>木</v>
      </c>
      <c r="E45" s="41"/>
      <c r="F45" s="23" t="s">
        <v>43</v>
      </c>
      <c r="G45" s="12"/>
      <c r="H45" s="254"/>
      <c r="I45" s="255"/>
      <c r="J45" s="14"/>
      <c r="K45" s="12"/>
      <c r="L45" s="32"/>
      <c r="M45" s="11">
        <f t="shared" si="1"/>
        <v>43028</v>
      </c>
      <c r="N45" s="12" t="str">
        <f t="shared" si="1"/>
        <v>木</v>
      </c>
      <c r="O45" s="40">
        <f t="shared" si="1"/>
        <v>0</v>
      </c>
      <c r="P45" s="14" t="str">
        <f t="shared" si="2"/>
        <v>休</v>
      </c>
      <c r="Q45" s="24"/>
      <c r="R45" s="243"/>
      <c r="S45" s="244"/>
      <c r="T45" s="23" t="s">
        <v>43</v>
      </c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295</v>
      </c>
      <c r="C56" s="11">
        <v>43029</v>
      </c>
      <c r="D56" s="12" t="str">
        <f>INDEX(ｶﾚﾝﾀﾞｰ!$C$5:$QQ$44,VLOOKUP(初期入力!$D$4,初期入力!$H$3:$J$18,3,0),A56)</f>
        <v>金</v>
      </c>
      <c r="E56" s="41"/>
      <c r="F56" s="23" t="s">
        <v>11</v>
      </c>
      <c r="G56" s="12"/>
      <c r="H56" s="254"/>
      <c r="I56" s="255"/>
      <c r="J56" s="14"/>
      <c r="K56" s="12"/>
      <c r="L56" s="32"/>
      <c r="M56" s="11">
        <f t="shared" ref="M56:O66" si="3">C56</f>
        <v>43029</v>
      </c>
      <c r="N56" s="12" t="str">
        <f t="shared" si="3"/>
        <v>金</v>
      </c>
      <c r="O56" s="40">
        <f>E56</f>
        <v>0</v>
      </c>
      <c r="P56" s="14" t="str">
        <f t="shared" ref="P56:P66" si="4">F56</f>
        <v>■</v>
      </c>
      <c r="Q56" s="24"/>
      <c r="R56" s="243"/>
      <c r="S56" s="244"/>
      <c r="T56" s="23" t="s">
        <v>11</v>
      </c>
      <c r="U56" s="24"/>
    </row>
    <row r="57" spans="1:21" ht="46.5" customHeight="1">
      <c r="A57">
        <v>296</v>
      </c>
      <c r="C57" s="11">
        <v>43030</v>
      </c>
      <c r="D57" s="12" t="str">
        <f>INDEX(ｶﾚﾝﾀﾞｰ!$C$5:$QQ$44,VLOOKUP(初期入力!$D$4,初期入力!$H$3:$J$18,3,0),A57)</f>
        <v>土</v>
      </c>
      <c r="E57" s="41"/>
      <c r="F57" s="23" t="s">
        <v>11</v>
      </c>
      <c r="G57" s="12"/>
      <c r="H57" s="254"/>
      <c r="I57" s="255"/>
      <c r="J57" s="14"/>
      <c r="K57" s="12"/>
      <c r="L57" s="32"/>
      <c r="M57" s="11">
        <f t="shared" si="3"/>
        <v>43030</v>
      </c>
      <c r="N57" s="12" t="str">
        <f t="shared" si="3"/>
        <v>土</v>
      </c>
      <c r="O57" s="40">
        <f t="shared" si="3"/>
        <v>0</v>
      </c>
      <c r="P57" s="14" t="str">
        <f t="shared" si="4"/>
        <v>■</v>
      </c>
      <c r="Q57" s="24"/>
      <c r="R57" s="243"/>
      <c r="S57" s="244"/>
      <c r="T57" s="23" t="s">
        <v>11</v>
      </c>
      <c r="U57" s="24"/>
    </row>
    <row r="58" spans="1:21" ht="46.5" customHeight="1">
      <c r="A58">
        <v>297</v>
      </c>
      <c r="C58" s="11">
        <v>43031</v>
      </c>
      <c r="D58" s="12" t="str">
        <f>INDEX(ｶﾚﾝﾀﾞｰ!$C$5:$QQ$44,VLOOKUP(初期入力!$D$4,初期入力!$H$3:$J$18,3,0),A58)</f>
        <v>日</v>
      </c>
      <c r="E58" s="41"/>
      <c r="F58" s="23" t="s">
        <v>11</v>
      </c>
      <c r="G58" s="10"/>
      <c r="H58" s="254"/>
      <c r="I58" s="255"/>
      <c r="J58" s="14"/>
      <c r="K58" s="12"/>
      <c r="L58" s="32"/>
      <c r="M58" s="11">
        <f t="shared" si="3"/>
        <v>43031</v>
      </c>
      <c r="N58" s="12" t="str">
        <f t="shared" si="3"/>
        <v>日</v>
      </c>
      <c r="O58" s="40">
        <f t="shared" si="3"/>
        <v>0</v>
      </c>
      <c r="P58" s="14" t="str">
        <f t="shared" si="4"/>
        <v>■</v>
      </c>
      <c r="Q58" s="24"/>
      <c r="R58" s="243"/>
      <c r="S58" s="244"/>
      <c r="T58" s="23" t="s">
        <v>11</v>
      </c>
      <c r="U58" s="24"/>
    </row>
    <row r="59" spans="1:21" ht="46.5" customHeight="1">
      <c r="A59">
        <v>298</v>
      </c>
      <c r="C59" s="11">
        <v>43032</v>
      </c>
      <c r="D59" s="12" t="str">
        <f>INDEX(ｶﾚﾝﾀﾞｰ!$C$5:$QQ$44,VLOOKUP(初期入力!$D$4,初期入力!$H$3:$J$18,3,0),A59)</f>
        <v>月</v>
      </c>
      <c r="E59" s="41"/>
      <c r="F59" s="23" t="s">
        <v>11</v>
      </c>
      <c r="G59" s="10"/>
      <c r="H59" s="254"/>
      <c r="I59" s="255"/>
      <c r="J59" s="14"/>
      <c r="K59" s="12"/>
      <c r="L59" s="32"/>
      <c r="M59" s="11">
        <f t="shared" si="3"/>
        <v>43032</v>
      </c>
      <c r="N59" s="12" t="str">
        <f t="shared" si="3"/>
        <v>月</v>
      </c>
      <c r="O59" s="40">
        <f t="shared" si="3"/>
        <v>0</v>
      </c>
      <c r="P59" s="14" t="str">
        <f t="shared" si="4"/>
        <v>■</v>
      </c>
      <c r="Q59" s="24"/>
      <c r="R59" s="243"/>
      <c r="S59" s="244"/>
      <c r="T59" s="23" t="s">
        <v>11</v>
      </c>
      <c r="U59" s="24"/>
    </row>
    <row r="60" spans="1:21" ht="46.5" customHeight="1">
      <c r="A60">
        <v>299</v>
      </c>
      <c r="C60" s="11">
        <v>43033</v>
      </c>
      <c r="D60" s="12" t="str">
        <f>INDEX(ｶﾚﾝﾀﾞｰ!$C$5:$QQ$44,VLOOKUP(初期入力!$D$4,初期入力!$H$3:$J$18,3,0),A60)</f>
        <v>火</v>
      </c>
      <c r="E60" s="41"/>
      <c r="F60" s="23" t="s">
        <v>11</v>
      </c>
      <c r="G60" s="12"/>
      <c r="H60" s="254"/>
      <c r="I60" s="255"/>
      <c r="J60" s="14"/>
      <c r="K60" s="12"/>
      <c r="L60" s="32"/>
      <c r="M60" s="11">
        <f t="shared" si="3"/>
        <v>43033</v>
      </c>
      <c r="N60" s="12" t="str">
        <f t="shared" si="3"/>
        <v>火</v>
      </c>
      <c r="O60" s="40">
        <f t="shared" si="3"/>
        <v>0</v>
      </c>
      <c r="P60" s="14" t="str">
        <f t="shared" si="4"/>
        <v>■</v>
      </c>
      <c r="Q60" s="24"/>
      <c r="R60" s="243"/>
      <c r="S60" s="244"/>
      <c r="T60" s="23" t="s">
        <v>11</v>
      </c>
      <c r="U60" s="24"/>
    </row>
    <row r="61" spans="1:21" ht="46.5" customHeight="1">
      <c r="A61">
        <v>300</v>
      </c>
      <c r="C61" s="11">
        <v>43034</v>
      </c>
      <c r="D61" s="12" t="str">
        <f>INDEX(ｶﾚﾝﾀﾞｰ!$C$5:$QQ$44,VLOOKUP(初期入力!$D$4,初期入力!$H$3:$J$18,3,0),A61)</f>
        <v>水</v>
      </c>
      <c r="E61" s="41"/>
      <c r="F61" s="23" t="s">
        <v>43</v>
      </c>
      <c r="G61" s="12"/>
      <c r="H61" s="254"/>
      <c r="I61" s="255"/>
      <c r="J61" s="14"/>
      <c r="K61" s="12"/>
      <c r="L61" s="32"/>
      <c r="M61" s="11">
        <f t="shared" si="3"/>
        <v>43034</v>
      </c>
      <c r="N61" s="12" t="str">
        <f t="shared" si="3"/>
        <v>水</v>
      </c>
      <c r="O61" s="40">
        <f t="shared" si="3"/>
        <v>0</v>
      </c>
      <c r="P61" s="14" t="str">
        <f t="shared" si="4"/>
        <v>休</v>
      </c>
      <c r="Q61" s="24"/>
      <c r="R61" s="243"/>
      <c r="S61" s="244"/>
      <c r="T61" s="23" t="s">
        <v>43</v>
      </c>
      <c r="U61" s="24"/>
    </row>
    <row r="62" spans="1:21" ht="46.5" customHeight="1">
      <c r="A62">
        <v>301</v>
      </c>
      <c r="C62" s="11">
        <v>43035</v>
      </c>
      <c r="D62" s="12" t="str">
        <f>INDEX(ｶﾚﾝﾀﾞｰ!$C$5:$QQ$44,VLOOKUP(初期入力!$D$4,初期入力!$H$3:$J$18,3,0),A62)</f>
        <v>木</v>
      </c>
      <c r="E62" s="41"/>
      <c r="F62" s="23" t="s">
        <v>43</v>
      </c>
      <c r="G62" s="12"/>
      <c r="H62" s="254"/>
      <c r="I62" s="255"/>
      <c r="J62" s="14"/>
      <c r="K62" s="12"/>
      <c r="L62" s="32"/>
      <c r="M62" s="11">
        <f t="shared" si="3"/>
        <v>43035</v>
      </c>
      <c r="N62" s="12" t="str">
        <f t="shared" si="3"/>
        <v>木</v>
      </c>
      <c r="O62" s="40">
        <f t="shared" si="3"/>
        <v>0</v>
      </c>
      <c r="P62" s="14" t="str">
        <f t="shared" si="4"/>
        <v>休</v>
      </c>
      <c r="Q62" s="24"/>
      <c r="R62" s="243"/>
      <c r="S62" s="244"/>
      <c r="T62" s="23" t="s">
        <v>43</v>
      </c>
      <c r="U62" s="24"/>
    </row>
    <row r="63" spans="1:21" ht="46.5" customHeight="1">
      <c r="A63">
        <v>302</v>
      </c>
      <c r="C63" s="11">
        <v>43036</v>
      </c>
      <c r="D63" s="12" t="str">
        <f>INDEX(ｶﾚﾝﾀﾞｰ!$C$5:$QQ$44,VLOOKUP(初期入力!$D$4,初期入力!$H$3:$J$18,3,0),A63)</f>
        <v>金</v>
      </c>
      <c r="E63" s="41"/>
      <c r="F63" s="23" t="s">
        <v>11</v>
      </c>
      <c r="G63" s="12"/>
      <c r="H63" s="254"/>
      <c r="I63" s="255"/>
      <c r="J63" s="14"/>
      <c r="K63" s="12"/>
      <c r="L63" s="32"/>
      <c r="M63" s="11">
        <f t="shared" si="3"/>
        <v>43036</v>
      </c>
      <c r="N63" s="12" t="str">
        <f t="shared" si="3"/>
        <v>金</v>
      </c>
      <c r="O63" s="40">
        <f t="shared" si="3"/>
        <v>0</v>
      </c>
      <c r="P63" s="14" t="str">
        <f t="shared" si="4"/>
        <v>■</v>
      </c>
      <c r="Q63" s="24"/>
      <c r="R63" s="243"/>
      <c r="S63" s="244"/>
      <c r="T63" s="23" t="s">
        <v>11</v>
      </c>
      <c r="U63" s="24"/>
    </row>
    <row r="64" spans="1:21" ht="46.5" customHeight="1">
      <c r="A64">
        <v>303</v>
      </c>
      <c r="C64" s="11">
        <v>43037</v>
      </c>
      <c r="D64" s="12" t="str">
        <f>INDEX(ｶﾚﾝﾀﾞｰ!$C$5:$QQ$44,VLOOKUP(初期入力!$D$4,初期入力!$H$3:$J$18,3,0),A64)</f>
        <v>土</v>
      </c>
      <c r="E64" s="41"/>
      <c r="F64" s="23" t="s">
        <v>11</v>
      </c>
      <c r="G64" s="12"/>
      <c r="H64" s="254"/>
      <c r="I64" s="255"/>
      <c r="J64" s="14"/>
      <c r="K64" s="12"/>
      <c r="L64" s="32"/>
      <c r="M64" s="11">
        <f t="shared" si="3"/>
        <v>43037</v>
      </c>
      <c r="N64" s="12" t="str">
        <f t="shared" si="3"/>
        <v>土</v>
      </c>
      <c r="O64" s="40">
        <f t="shared" si="3"/>
        <v>0</v>
      </c>
      <c r="P64" s="14" t="str">
        <f t="shared" si="4"/>
        <v>■</v>
      </c>
      <c r="Q64" s="24"/>
      <c r="R64" s="243"/>
      <c r="S64" s="244"/>
      <c r="T64" s="23" t="s">
        <v>11</v>
      </c>
      <c r="U64" s="24"/>
    </row>
    <row r="65" spans="1:21" ht="46.5" customHeight="1">
      <c r="A65">
        <v>304</v>
      </c>
      <c r="C65" s="11">
        <v>43038</v>
      </c>
      <c r="D65" s="12" t="str">
        <f>INDEX(ｶﾚﾝﾀﾞｰ!$C$5:$QQ$44,VLOOKUP(初期入力!$D$4,初期入力!$H$3:$J$18,3,0),A65)</f>
        <v>日</v>
      </c>
      <c r="E65" s="41"/>
      <c r="F65" s="23" t="s">
        <v>11</v>
      </c>
      <c r="G65" s="12"/>
      <c r="H65" s="254"/>
      <c r="I65" s="255"/>
      <c r="J65" s="14"/>
      <c r="K65" s="12"/>
      <c r="L65" s="32"/>
      <c r="M65" s="11">
        <f t="shared" si="3"/>
        <v>43038</v>
      </c>
      <c r="N65" s="12" t="str">
        <f t="shared" si="3"/>
        <v>日</v>
      </c>
      <c r="O65" s="40">
        <f t="shared" si="3"/>
        <v>0</v>
      </c>
      <c r="P65" s="14" t="str">
        <f t="shared" si="4"/>
        <v>■</v>
      </c>
      <c r="Q65" s="24"/>
      <c r="R65" s="243"/>
      <c r="S65" s="244"/>
      <c r="T65" s="23" t="s">
        <v>11</v>
      </c>
      <c r="U65" s="24"/>
    </row>
    <row r="66" spans="1:21" ht="46.5" customHeight="1">
      <c r="A66">
        <v>305</v>
      </c>
      <c r="C66" s="11">
        <v>43039</v>
      </c>
      <c r="D66" s="12" t="str">
        <f>INDEX(ｶﾚﾝﾀﾞｰ!$C$5:$QQ$44,VLOOKUP(初期入力!$D$4,初期入力!$H$3:$J$18,3,0),A66)</f>
        <v>月</v>
      </c>
      <c r="E66" s="41"/>
      <c r="F66" s="23" t="s">
        <v>11</v>
      </c>
      <c r="G66" s="12"/>
      <c r="H66" s="254"/>
      <c r="I66" s="255"/>
      <c r="J66" s="14"/>
      <c r="K66" s="12"/>
      <c r="L66" s="32"/>
      <c r="M66" s="11">
        <f t="shared" si="3"/>
        <v>43039</v>
      </c>
      <c r="N66" s="12" t="str">
        <f t="shared" si="3"/>
        <v>月</v>
      </c>
      <c r="O66" s="40">
        <f t="shared" si="3"/>
        <v>0</v>
      </c>
      <c r="P66" s="14" t="str">
        <f t="shared" si="4"/>
        <v>■</v>
      </c>
      <c r="Q66" s="24"/>
      <c r="R66" s="243"/>
      <c r="S66" s="244"/>
      <c r="T66" s="23" t="s">
        <v>11</v>
      </c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306</v>
      </c>
      <c r="C16" s="11">
        <v>43040</v>
      </c>
      <c r="D16" s="12" t="str">
        <f>INDEX(ｶﾚﾝﾀﾞｰ!$C$5:$QQ$44,VLOOKUP(初期入力!$D$4,初期入力!$H$3:$J$18,3,0),A16)</f>
        <v>火</v>
      </c>
      <c r="E16" s="41"/>
      <c r="F16" s="23" t="s">
        <v>11</v>
      </c>
      <c r="G16" s="12"/>
      <c r="H16" s="254"/>
      <c r="I16" s="255"/>
      <c r="J16" s="14"/>
      <c r="K16" s="12"/>
      <c r="L16" s="32"/>
      <c r="M16" s="11">
        <f>C16</f>
        <v>43040</v>
      </c>
      <c r="N16" s="12" t="str">
        <f>D16</f>
        <v>火</v>
      </c>
      <c r="O16" s="40">
        <f>E16</f>
        <v>0</v>
      </c>
      <c r="P16" s="14" t="str">
        <f>F16</f>
        <v>■</v>
      </c>
      <c r="Q16" s="24"/>
      <c r="R16" s="243"/>
      <c r="S16" s="244"/>
      <c r="T16" s="23" t="s">
        <v>11</v>
      </c>
      <c r="U16" s="24"/>
    </row>
    <row r="17" spans="1:21" ht="46.5" customHeight="1">
      <c r="A17">
        <v>307</v>
      </c>
      <c r="C17" s="11">
        <v>43041</v>
      </c>
      <c r="D17" s="12" t="str">
        <f>INDEX(ｶﾚﾝﾀﾞｰ!$C$5:$QQ$44,VLOOKUP(初期入力!$D$4,初期入力!$H$3:$J$18,3,0),A17)</f>
        <v>水</v>
      </c>
      <c r="E17" s="41"/>
      <c r="F17" s="23" t="s">
        <v>43</v>
      </c>
      <c r="G17" s="12"/>
      <c r="H17" s="254"/>
      <c r="I17" s="255"/>
      <c r="J17" s="14"/>
      <c r="K17" s="12"/>
      <c r="L17" s="32"/>
      <c r="M17" s="11">
        <f t="shared" ref="M17:P26" si="0">C17</f>
        <v>43041</v>
      </c>
      <c r="N17" s="12" t="str">
        <f t="shared" si="0"/>
        <v>水</v>
      </c>
      <c r="O17" s="40">
        <f t="shared" si="0"/>
        <v>0</v>
      </c>
      <c r="P17" s="14" t="str">
        <f>F17</f>
        <v>休</v>
      </c>
      <c r="Q17" s="24"/>
      <c r="R17" s="243"/>
      <c r="S17" s="244"/>
      <c r="T17" s="23" t="s">
        <v>11</v>
      </c>
      <c r="U17" s="24"/>
    </row>
    <row r="18" spans="1:21" ht="46.5" customHeight="1">
      <c r="A18">
        <v>308</v>
      </c>
      <c r="C18" s="11">
        <v>43042</v>
      </c>
      <c r="D18" s="12" t="str">
        <f>INDEX(ｶﾚﾝﾀﾞｰ!$C$5:$QQ$44,VLOOKUP(初期入力!$D$4,初期入力!$H$3:$J$18,3,0),A18)</f>
        <v>木</v>
      </c>
      <c r="E18" s="41"/>
      <c r="F18" s="23" t="s">
        <v>43</v>
      </c>
      <c r="G18" s="10"/>
      <c r="H18" s="254"/>
      <c r="I18" s="255"/>
      <c r="J18" s="14"/>
      <c r="K18" s="12"/>
      <c r="L18" s="32"/>
      <c r="M18" s="11">
        <f t="shared" si="0"/>
        <v>43042</v>
      </c>
      <c r="N18" s="12" t="str">
        <f t="shared" si="0"/>
        <v>木</v>
      </c>
      <c r="O18" s="40">
        <f t="shared" si="0"/>
        <v>0</v>
      </c>
      <c r="P18" s="14" t="str">
        <f t="shared" si="0"/>
        <v>休</v>
      </c>
      <c r="Q18" s="24"/>
      <c r="R18" s="243"/>
      <c r="S18" s="244"/>
      <c r="T18" s="23" t="s">
        <v>43</v>
      </c>
      <c r="U18" s="24"/>
    </row>
    <row r="19" spans="1:21" ht="46.5" customHeight="1">
      <c r="A19">
        <v>309</v>
      </c>
      <c r="C19" s="11">
        <v>43043</v>
      </c>
      <c r="D19" s="12" t="str">
        <f>INDEX(ｶﾚﾝﾀﾞｰ!$C$5:$QQ$44,VLOOKUP(初期入力!$D$4,初期入力!$H$3:$J$18,3,0),A19)</f>
        <v>金</v>
      </c>
      <c r="E19" s="41"/>
      <c r="F19" s="23" t="s">
        <v>11</v>
      </c>
      <c r="G19" s="10"/>
      <c r="H19" s="254"/>
      <c r="I19" s="255"/>
      <c r="J19" s="14"/>
      <c r="K19" s="12"/>
      <c r="L19" s="32"/>
      <c r="M19" s="11">
        <f t="shared" si="0"/>
        <v>43043</v>
      </c>
      <c r="N19" s="12" t="str">
        <f t="shared" si="0"/>
        <v>金</v>
      </c>
      <c r="O19" s="40">
        <f t="shared" si="0"/>
        <v>0</v>
      </c>
      <c r="P19" s="14" t="str">
        <f t="shared" si="0"/>
        <v>■</v>
      </c>
      <c r="Q19" s="24"/>
      <c r="R19" s="243"/>
      <c r="S19" s="244"/>
      <c r="T19" s="23" t="s">
        <v>43</v>
      </c>
      <c r="U19" s="24"/>
    </row>
    <row r="20" spans="1:21" ht="46.5" customHeight="1">
      <c r="A20">
        <v>310</v>
      </c>
      <c r="C20" s="11">
        <v>43044</v>
      </c>
      <c r="D20" s="12" t="str">
        <f>INDEX(ｶﾚﾝﾀﾞｰ!$C$5:$QQ$44,VLOOKUP(初期入力!$D$4,初期入力!$H$3:$J$18,3,0),A20)</f>
        <v>土</v>
      </c>
      <c r="E20" s="41"/>
      <c r="F20" s="23" t="s">
        <v>11</v>
      </c>
      <c r="G20" s="12"/>
      <c r="H20" s="254"/>
      <c r="I20" s="255"/>
      <c r="J20" s="14"/>
      <c r="K20" s="12"/>
      <c r="L20" s="32"/>
      <c r="M20" s="11">
        <f t="shared" si="0"/>
        <v>43044</v>
      </c>
      <c r="N20" s="12" t="str">
        <f t="shared" si="0"/>
        <v>土</v>
      </c>
      <c r="O20" s="40">
        <f t="shared" si="0"/>
        <v>0</v>
      </c>
      <c r="P20" s="14" t="str">
        <f t="shared" si="0"/>
        <v>■</v>
      </c>
      <c r="Q20" s="24"/>
      <c r="R20" s="243"/>
      <c r="S20" s="244"/>
      <c r="T20" s="23" t="s">
        <v>11</v>
      </c>
      <c r="U20" s="24"/>
    </row>
    <row r="21" spans="1:21" ht="46.5" customHeight="1">
      <c r="A21">
        <v>311</v>
      </c>
      <c r="C21" s="11">
        <v>43045</v>
      </c>
      <c r="D21" s="12" t="str">
        <f>INDEX(ｶﾚﾝﾀﾞｰ!$C$5:$QQ$44,VLOOKUP(初期入力!$D$4,初期入力!$H$3:$J$18,3,0),A21)</f>
        <v>日</v>
      </c>
      <c r="E21" s="41"/>
      <c r="F21" s="23" t="s">
        <v>11</v>
      </c>
      <c r="G21" s="12"/>
      <c r="H21" s="254"/>
      <c r="I21" s="255"/>
      <c r="J21" s="14"/>
      <c r="K21" s="12"/>
      <c r="L21" s="32"/>
      <c r="M21" s="11">
        <f t="shared" si="0"/>
        <v>43045</v>
      </c>
      <c r="N21" s="12" t="str">
        <f t="shared" si="0"/>
        <v>日</v>
      </c>
      <c r="O21" s="40">
        <f t="shared" si="0"/>
        <v>0</v>
      </c>
      <c r="P21" s="14" t="str">
        <f t="shared" si="0"/>
        <v>■</v>
      </c>
      <c r="Q21" s="24"/>
      <c r="R21" s="243"/>
      <c r="S21" s="244"/>
      <c r="T21" s="23" t="s">
        <v>11</v>
      </c>
      <c r="U21" s="24"/>
    </row>
    <row r="22" spans="1:21" ht="46.5" customHeight="1">
      <c r="A22">
        <v>312</v>
      </c>
      <c r="C22" s="11">
        <v>43046</v>
      </c>
      <c r="D22" s="12" t="str">
        <f>INDEX(ｶﾚﾝﾀﾞｰ!$C$5:$QQ$44,VLOOKUP(初期入力!$D$4,初期入力!$H$3:$J$18,3,0),A22)</f>
        <v>月</v>
      </c>
      <c r="E22" s="41"/>
      <c r="F22" s="23" t="s">
        <v>11</v>
      </c>
      <c r="G22" s="12"/>
      <c r="H22" s="254"/>
      <c r="I22" s="255"/>
      <c r="J22" s="14"/>
      <c r="K22" s="12"/>
      <c r="L22" s="32"/>
      <c r="M22" s="11">
        <f t="shared" si="0"/>
        <v>43046</v>
      </c>
      <c r="N22" s="12" t="str">
        <f t="shared" si="0"/>
        <v>月</v>
      </c>
      <c r="O22" s="40">
        <f t="shared" si="0"/>
        <v>0</v>
      </c>
      <c r="P22" s="14" t="str">
        <f t="shared" si="0"/>
        <v>■</v>
      </c>
      <c r="Q22" s="24"/>
      <c r="R22" s="243"/>
      <c r="S22" s="244"/>
      <c r="T22" s="23" t="s">
        <v>11</v>
      </c>
      <c r="U22" s="24"/>
    </row>
    <row r="23" spans="1:21" ht="46.5" customHeight="1">
      <c r="A23">
        <v>313</v>
      </c>
      <c r="C23" s="11">
        <v>43047</v>
      </c>
      <c r="D23" s="12" t="str">
        <f>INDEX(ｶﾚﾝﾀﾞｰ!$C$5:$QQ$44,VLOOKUP(初期入力!$D$4,初期入力!$H$3:$J$18,3,0),A23)</f>
        <v>火</v>
      </c>
      <c r="E23" s="41"/>
      <c r="F23" s="23" t="s">
        <v>11</v>
      </c>
      <c r="G23" s="12"/>
      <c r="H23" s="254"/>
      <c r="I23" s="255"/>
      <c r="J23" s="14"/>
      <c r="K23" s="12"/>
      <c r="L23" s="32"/>
      <c r="M23" s="11">
        <f t="shared" si="0"/>
        <v>43047</v>
      </c>
      <c r="N23" s="12" t="str">
        <f t="shared" si="0"/>
        <v>火</v>
      </c>
      <c r="O23" s="40">
        <f t="shared" si="0"/>
        <v>0</v>
      </c>
      <c r="P23" s="14" t="str">
        <f t="shared" si="0"/>
        <v>■</v>
      </c>
      <c r="Q23" s="24"/>
      <c r="R23" s="243"/>
      <c r="S23" s="244"/>
      <c r="T23" s="23" t="s">
        <v>11</v>
      </c>
      <c r="U23" s="24"/>
    </row>
    <row r="24" spans="1:21" ht="46.5" customHeight="1">
      <c r="A24">
        <v>314</v>
      </c>
      <c r="C24" s="11">
        <v>43048</v>
      </c>
      <c r="D24" s="12" t="str">
        <f>INDEX(ｶﾚﾝﾀﾞｰ!$C$5:$QQ$44,VLOOKUP(初期入力!$D$4,初期入力!$H$3:$J$18,3,0),A24)</f>
        <v>水</v>
      </c>
      <c r="E24" s="41"/>
      <c r="F24" s="23" t="s">
        <v>43</v>
      </c>
      <c r="G24" s="12"/>
      <c r="H24" s="254"/>
      <c r="I24" s="255"/>
      <c r="J24" s="14"/>
      <c r="K24" s="12"/>
      <c r="L24" s="32"/>
      <c r="M24" s="11">
        <f t="shared" si="0"/>
        <v>43048</v>
      </c>
      <c r="N24" s="12" t="str">
        <f t="shared" si="0"/>
        <v>水</v>
      </c>
      <c r="O24" s="40">
        <f t="shared" si="0"/>
        <v>0</v>
      </c>
      <c r="P24" s="14" t="str">
        <f t="shared" si="0"/>
        <v>休</v>
      </c>
      <c r="Q24" s="24"/>
      <c r="R24" s="243"/>
      <c r="S24" s="244"/>
      <c r="T24" s="23" t="s">
        <v>43</v>
      </c>
      <c r="U24" s="24"/>
    </row>
    <row r="25" spans="1:21" ht="46.5" customHeight="1">
      <c r="A25">
        <v>315</v>
      </c>
      <c r="C25" s="11">
        <v>43049</v>
      </c>
      <c r="D25" s="12" t="str">
        <f>INDEX(ｶﾚﾝﾀﾞｰ!$C$5:$QQ$44,VLOOKUP(初期入力!$D$4,初期入力!$H$3:$J$18,3,0),A25)</f>
        <v>木</v>
      </c>
      <c r="E25" s="41"/>
      <c r="F25" s="23" t="s">
        <v>43</v>
      </c>
      <c r="G25" s="12"/>
      <c r="H25" s="254"/>
      <c r="I25" s="255"/>
      <c r="J25" s="14"/>
      <c r="K25" s="12"/>
      <c r="L25" s="32"/>
      <c r="M25" s="11">
        <f t="shared" si="0"/>
        <v>43049</v>
      </c>
      <c r="N25" s="12" t="str">
        <f t="shared" si="0"/>
        <v>木</v>
      </c>
      <c r="O25" s="40">
        <f t="shared" si="0"/>
        <v>0</v>
      </c>
      <c r="P25" s="14" t="str">
        <f t="shared" si="0"/>
        <v>休</v>
      </c>
      <c r="Q25" s="24"/>
      <c r="R25" s="243"/>
      <c r="S25" s="244"/>
      <c r="T25" s="23" t="s">
        <v>43</v>
      </c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316</v>
      </c>
      <c r="C36" s="11">
        <v>43050</v>
      </c>
      <c r="D36" s="12" t="str">
        <f>INDEX(ｶﾚﾝﾀﾞｰ!$C$5:$QQ$44,VLOOKUP(初期入力!$D$4,初期入力!$H$3:$J$18,3,0),A36)</f>
        <v>金</v>
      </c>
      <c r="E36" s="41"/>
      <c r="F36" s="23" t="s">
        <v>11</v>
      </c>
      <c r="G36" s="12"/>
      <c r="H36" s="254"/>
      <c r="I36" s="255"/>
      <c r="J36" s="14"/>
      <c r="K36" s="12"/>
      <c r="L36" s="32"/>
      <c r="M36" s="11">
        <f t="shared" ref="M36:O46" si="1">C36</f>
        <v>43050</v>
      </c>
      <c r="N36" s="12" t="str">
        <f t="shared" si="1"/>
        <v>金</v>
      </c>
      <c r="O36" s="40">
        <f>E36</f>
        <v>0</v>
      </c>
      <c r="P36" s="14" t="str">
        <f t="shared" ref="P36:P46" si="2">F36</f>
        <v>■</v>
      </c>
      <c r="Q36" s="24"/>
      <c r="R36" s="243"/>
      <c r="S36" s="244"/>
      <c r="T36" s="23" t="s">
        <v>11</v>
      </c>
      <c r="U36" s="24"/>
    </row>
    <row r="37" spans="1:21" ht="46.5" customHeight="1">
      <c r="A37">
        <v>317</v>
      </c>
      <c r="C37" s="11">
        <v>43051</v>
      </c>
      <c r="D37" s="12" t="str">
        <f>INDEX(ｶﾚﾝﾀﾞｰ!$C$5:$QQ$44,VLOOKUP(初期入力!$D$4,初期入力!$H$3:$J$18,3,0),A37)</f>
        <v>土</v>
      </c>
      <c r="E37" s="41"/>
      <c r="F37" s="23" t="s">
        <v>11</v>
      </c>
      <c r="G37" s="12"/>
      <c r="H37" s="254"/>
      <c r="I37" s="255"/>
      <c r="J37" s="14"/>
      <c r="K37" s="12"/>
      <c r="L37" s="32"/>
      <c r="M37" s="11">
        <f t="shared" si="1"/>
        <v>43051</v>
      </c>
      <c r="N37" s="12" t="str">
        <f t="shared" si="1"/>
        <v>土</v>
      </c>
      <c r="O37" s="40">
        <f t="shared" si="1"/>
        <v>0</v>
      </c>
      <c r="P37" s="14" t="str">
        <f t="shared" si="2"/>
        <v>■</v>
      </c>
      <c r="Q37" s="24"/>
      <c r="R37" s="243"/>
      <c r="S37" s="244"/>
      <c r="T37" s="23" t="s">
        <v>11</v>
      </c>
      <c r="U37" s="24"/>
    </row>
    <row r="38" spans="1:21" ht="46.5" customHeight="1">
      <c r="A38">
        <v>318</v>
      </c>
      <c r="C38" s="11">
        <v>43052</v>
      </c>
      <c r="D38" s="12" t="str">
        <f>INDEX(ｶﾚﾝﾀﾞｰ!$C$5:$QQ$44,VLOOKUP(初期入力!$D$4,初期入力!$H$3:$J$18,3,0),A38)</f>
        <v>日</v>
      </c>
      <c r="E38" s="41"/>
      <c r="F38" s="23" t="s">
        <v>11</v>
      </c>
      <c r="G38" s="10"/>
      <c r="H38" s="254"/>
      <c r="I38" s="255"/>
      <c r="J38" s="14"/>
      <c r="K38" s="12"/>
      <c r="L38" s="32"/>
      <c r="M38" s="11">
        <f t="shared" si="1"/>
        <v>43052</v>
      </c>
      <c r="N38" s="12" t="str">
        <f t="shared" si="1"/>
        <v>日</v>
      </c>
      <c r="O38" s="40">
        <f t="shared" si="1"/>
        <v>0</v>
      </c>
      <c r="P38" s="14" t="str">
        <f t="shared" si="2"/>
        <v>■</v>
      </c>
      <c r="Q38" s="24"/>
      <c r="R38" s="243"/>
      <c r="S38" s="244"/>
      <c r="T38" s="23" t="s">
        <v>43</v>
      </c>
      <c r="U38" s="24"/>
    </row>
    <row r="39" spans="1:21" ht="46.5" customHeight="1">
      <c r="A39">
        <v>319</v>
      </c>
      <c r="C39" s="11">
        <v>43053</v>
      </c>
      <c r="D39" s="12" t="str">
        <f>INDEX(ｶﾚﾝﾀﾞｰ!$C$5:$QQ$44,VLOOKUP(初期入力!$D$4,初期入力!$H$3:$J$18,3,0),A39)</f>
        <v>月</v>
      </c>
      <c r="E39" s="41"/>
      <c r="F39" s="23" t="s">
        <v>11</v>
      </c>
      <c r="G39" s="10"/>
      <c r="H39" s="254"/>
      <c r="I39" s="255"/>
      <c r="J39" s="14"/>
      <c r="K39" s="12"/>
      <c r="L39" s="32"/>
      <c r="M39" s="11">
        <f t="shared" si="1"/>
        <v>43053</v>
      </c>
      <c r="N39" s="12" t="str">
        <f t="shared" si="1"/>
        <v>月</v>
      </c>
      <c r="O39" s="40">
        <f t="shared" si="1"/>
        <v>0</v>
      </c>
      <c r="P39" s="14" t="str">
        <f t="shared" si="2"/>
        <v>■</v>
      </c>
      <c r="Q39" s="24"/>
      <c r="R39" s="243"/>
      <c r="S39" s="244"/>
      <c r="T39" s="23" t="s">
        <v>11</v>
      </c>
      <c r="U39" s="24"/>
    </row>
    <row r="40" spans="1:21" ht="46.5" customHeight="1">
      <c r="A40">
        <v>320</v>
      </c>
      <c r="C40" s="11">
        <v>43054</v>
      </c>
      <c r="D40" s="12" t="str">
        <f>INDEX(ｶﾚﾝﾀﾞｰ!$C$5:$QQ$44,VLOOKUP(初期入力!$D$4,初期入力!$H$3:$J$18,3,0),A40)</f>
        <v>火</v>
      </c>
      <c r="E40" s="41"/>
      <c r="F40" s="23" t="s">
        <v>11</v>
      </c>
      <c r="G40" s="12"/>
      <c r="H40" s="254"/>
      <c r="I40" s="255"/>
      <c r="J40" s="14"/>
      <c r="K40" s="12"/>
      <c r="L40" s="32"/>
      <c r="M40" s="11">
        <f t="shared" si="1"/>
        <v>43054</v>
      </c>
      <c r="N40" s="12" t="str">
        <f t="shared" si="1"/>
        <v>火</v>
      </c>
      <c r="O40" s="40">
        <f t="shared" si="1"/>
        <v>0</v>
      </c>
      <c r="P40" s="14" t="str">
        <f t="shared" si="2"/>
        <v>■</v>
      </c>
      <c r="Q40" s="24"/>
      <c r="R40" s="243"/>
      <c r="S40" s="244"/>
      <c r="T40" s="23" t="s">
        <v>11</v>
      </c>
      <c r="U40" s="24"/>
    </row>
    <row r="41" spans="1:21" ht="46.5" customHeight="1">
      <c r="A41">
        <v>321</v>
      </c>
      <c r="C41" s="11">
        <v>43055</v>
      </c>
      <c r="D41" s="12" t="str">
        <f>INDEX(ｶﾚﾝﾀﾞｰ!$C$5:$QQ$44,VLOOKUP(初期入力!$D$4,初期入力!$H$3:$J$18,3,0),A41)</f>
        <v>水</v>
      </c>
      <c r="E41" s="41"/>
      <c r="F41" s="23" t="s">
        <v>43</v>
      </c>
      <c r="G41" s="12"/>
      <c r="H41" s="254"/>
      <c r="I41" s="255"/>
      <c r="J41" s="14"/>
      <c r="K41" s="12"/>
      <c r="L41" s="32"/>
      <c r="M41" s="11">
        <f t="shared" si="1"/>
        <v>43055</v>
      </c>
      <c r="N41" s="12" t="str">
        <f t="shared" si="1"/>
        <v>水</v>
      </c>
      <c r="O41" s="40">
        <f t="shared" si="1"/>
        <v>0</v>
      </c>
      <c r="P41" s="14" t="str">
        <f t="shared" si="2"/>
        <v>休</v>
      </c>
      <c r="Q41" s="24"/>
      <c r="R41" s="243"/>
      <c r="S41" s="244"/>
      <c r="T41" s="23" t="s">
        <v>11</v>
      </c>
      <c r="U41" s="24"/>
    </row>
    <row r="42" spans="1:21" ht="46.5" customHeight="1">
      <c r="A42">
        <v>322</v>
      </c>
      <c r="C42" s="11">
        <v>43056</v>
      </c>
      <c r="D42" s="12" t="str">
        <f>INDEX(ｶﾚﾝﾀﾞｰ!$C$5:$QQ$44,VLOOKUP(初期入力!$D$4,初期入力!$H$3:$J$18,3,0),A42)</f>
        <v>木</v>
      </c>
      <c r="E42" s="41"/>
      <c r="F42" s="23" t="s">
        <v>43</v>
      </c>
      <c r="G42" s="12"/>
      <c r="H42" s="254"/>
      <c r="I42" s="255"/>
      <c r="J42" s="14"/>
      <c r="K42" s="12"/>
      <c r="L42" s="32"/>
      <c r="M42" s="11">
        <f t="shared" si="1"/>
        <v>43056</v>
      </c>
      <c r="N42" s="12" t="str">
        <f t="shared" si="1"/>
        <v>木</v>
      </c>
      <c r="O42" s="40">
        <f t="shared" si="1"/>
        <v>0</v>
      </c>
      <c r="P42" s="14" t="str">
        <f t="shared" si="2"/>
        <v>休</v>
      </c>
      <c r="Q42" s="24"/>
      <c r="R42" s="243"/>
      <c r="S42" s="244"/>
      <c r="T42" s="23" t="s">
        <v>43</v>
      </c>
      <c r="U42" s="24"/>
    </row>
    <row r="43" spans="1:21" ht="46.5" customHeight="1">
      <c r="A43">
        <v>323</v>
      </c>
      <c r="C43" s="11">
        <v>43057</v>
      </c>
      <c r="D43" s="12" t="str">
        <f>INDEX(ｶﾚﾝﾀﾞｰ!$C$5:$QQ$44,VLOOKUP(初期入力!$D$4,初期入力!$H$3:$J$18,3,0),A43)</f>
        <v>金</v>
      </c>
      <c r="E43" s="41"/>
      <c r="F43" s="23" t="s">
        <v>11</v>
      </c>
      <c r="G43" s="12"/>
      <c r="H43" s="254"/>
      <c r="I43" s="255"/>
      <c r="J43" s="14"/>
      <c r="K43" s="12"/>
      <c r="L43" s="32"/>
      <c r="M43" s="11">
        <f t="shared" si="1"/>
        <v>43057</v>
      </c>
      <c r="N43" s="12" t="str">
        <f t="shared" si="1"/>
        <v>金</v>
      </c>
      <c r="O43" s="40">
        <f t="shared" si="1"/>
        <v>0</v>
      </c>
      <c r="P43" s="14" t="str">
        <f t="shared" si="2"/>
        <v>■</v>
      </c>
      <c r="Q43" s="24"/>
      <c r="R43" s="243"/>
      <c r="S43" s="244"/>
      <c r="T43" s="23" t="s">
        <v>11</v>
      </c>
      <c r="U43" s="24"/>
    </row>
    <row r="44" spans="1:21" ht="46.5" customHeight="1">
      <c r="A44">
        <v>324</v>
      </c>
      <c r="C44" s="11">
        <v>43058</v>
      </c>
      <c r="D44" s="12" t="str">
        <f>INDEX(ｶﾚﾝﾀﾞｰ!$C$5:$QQ$44,VLOOKUP(初期入力!$D$4,初期入力!$H$3:$J$18,3,0),A44)</f>
        <v>土</v>
      </c>
      <c r="E44" s="41"/>
      <c r="F44" s="23" t="s">
        <v>11</v>
      </c>
      <c r="G44" s="12"/>
      <c r="H44" s="254"/>
      <c r="I44" s="255"/>
      <c r="J44" s="14"/>
      <c r="K44" s="12"/>
      <c r="L44" s="32"/>
      <c r="M44" s="11">
        <f t="shared" si="1"/>
        <v>43058</v>
      </c>
      <c r="N44" s="12" t="str">
        <f t="shared" si="1"/>
        <v>土</v>
      </c>
      <c r="O44" s="40">
        <f t="shared" si="1"/>
        <v>0</v>
      </c>
      <c r="P44" s="14" t="str">
        <f t="shared" si="2"/>
        <v>■</v>
      </c>
      <c r="Q44" s="24"/>
      <c r="R44" s="243"/>
      <c r="S44" s="244"/>
      <c r="T44" s="23" t="s">
        <v>11</v>
      </c>
      <c r="U44" s="24"/>
    </row>
    <row r="45" spans="1:21" ht="46.5" customHeight="1">
      <c r="A45">
        <v>325</v>
      </c>
      <c r="C45" s="11">
        <v>43059</v>
      </c>
      <c r="D45" s="12" t="str">
        <f>INDEX(ｶﾚﾝﾀﾞｰ!$C$5:$QQ$44,VLOOKUP(初期入力!$D$4,初期入力!$H$3:$J$18,3,0),A45)</f>
        <v>日</v>
      </c>
      <c r="E45" s="41"/>
      <c r="F45" s="23" t="s">
        <v>11</v>
      </c>
      <c r="G45" s="12"/>
      <c r="H45" s="254"/>
      <c r="I45" s="255"/>
      <c r="J45" s="14"/>
      <c r="K45" s="12"/>
      <c r="L45" s="32"/>
      <c r="M45" s="11">
        <f t="shared" si="1"/>
        <v>43059</v>
      </c>
      <c r="N45" s="12" t="str">
        <f t="shared" si="1"/>
        <v>日</v>
      </c>
      <c r="O45" s="40">
        <f t="shared" si="1"/>
        <v>0</v>
      </c>
      <c r="P45" s="14" t="str">
        <f t="shared" si="2"/>
        <v>■</v>
      </c>
      <c r="Q45" s="24"/>
      <c r="R45" s="243"/>
      <c r="S45" s="244"/>
      <c r="T45" s="23" t="s">
        <v>11</v>
      </c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326</v>
      </c>
      <c r="C56" s="11">
        <v>43060</v>
      </c>
      <c r="D56" s="12" t="str">
        <f>INDEX(ｶﾚﾝﾀﾞｰ!$C$5:$QQ$44,VLOOKUP(初期入力!$D$4,初期入力!$H$3:$J$18,3,0),A56)</f>
        <v>月</v>
      </c>
      <c r="E56" s="41"/>
      <c r="F56" s="23" t="s">
        <v>11</v>
      </c>
      <c r="G56" s="12"/>
      <c r="H56" s="254"/>
      <c r="I56" s="255"/>
      <c r="J56" s="14"/>
      <c r="K56" s="12"/>
      <c r="L56" s="32"/>
      <c r="M56" s="11">
        <f t="shared" ref="M56:O66" si="3">C56</f>
        <v>43060</v>
      </c>
      <c r="N56" s="12" t="str">
        <f t="shared" si="3"/>
        <v>月</v>
      </c>
      <c r="O56" s="40">
        <f>E56</f>
        <v>0</v>
      </c>
      <c r="P56" s="14" t="str">
        <f t="shared" ref="P56:P66" si="4">F56</f>
        <v>■</v>
      </c>
      <c r="Q56" s="24"/>
      <c r="R56" s="243"/>
      <c r="S56" s="244"/>
      <c r="T56" s="23" t="s">
        <v>11</v>
      </c>
      <c r="U56" s="24"/>
    </row>
    <row r="57" spans="1:21" ht="46.5" customHeight="1">
      <c r="A57">
        <v>327</v>
      </c>
      <c r="C57" s="11">
        <v>43061</v>
      </c>
      <c r="D57" s="12" t="str">
        <f>INDEX(ｶﾚﾝﾀﾞｰ!$C$5:$QQ$44,VLOOKUP(初期入力!$D$4,初期入力!$H$3:$J$18,3,0),A57)</f>
        <v>火</v>
      </c>
      <c r="E57" s="41"/>
      <c r="F57" s="23" t="s">
        <v>11</v>
      </c>
      <c r="G57" s="12"/>
      <c r="H57" s="254"/>
      <c r="I57" s="255"/>
      <c r="J57" s="14"/>
      <c r="K57" s="12"/>
      <c r="L57" s="32"/>
      <c r="M57" s="11">
        <f t="shared" si="3"/>
        <v>43061</v>
      </c>
      <c r="N57" s="12" t="str">
        <f t="shared" si="3"/>
        <v>火</v>
      </c>
      <c r="O57" s="40">
        <f t="shared" si="3"/>
        <v>0</v>
      </c>
      <c r="P57" s="14" t="str">
        <f t="shared" si="4"/>
        <v>■</v>
      </c>
      <c r="Q57" s="24"/>
      <c r="R57" s="243"/>
      <c r="S57" s="244"/>
      <c r="T57" s="23" t="s">
        <v>11</v>
      </c>
      <c r="U57" s="24"/>
    </row>
    <row r="58" spans="1:21" ht="46.5" customHeight="1">
      <c r="A58">
        <v>328</v>
      </c>
      <c r="C58" s="11">
        <v>43062</v>
      </c>
      <c r="D58" s="12" t="str">
        <f>INDEX(ｶﾚﾝﾀﾞｰ!$C$5:$QQ$44,VLOOKUP(初期入力!$D$4,初期入力!$H$3:$J$18,3,0),A58)</f>
        <v>水</v>
      </c>
      <c r="E58" s="41"/>
      <c r="F58" s="23" t="s">
        <v>43</v>
      </c>
      <c r="G58" s="10"/>
      <c r="H58" s="254"/>
      <c r="I58" s="255"/>
      <c r="J58" s="14"/>
      <c r="K58" s="12"/>
      <c r="L58" s="32"/>
      <c r="M58" s="11">
        <f t="shared" si="3"/>
        <v>43062</v>
      </c>
      <c r="N58" s="12" t="str">
        <f t="shared" si="3"/>
        <v>水</v>
      </c>
      <c r="O58" s="40">
        <f t="shared" si="3"/>
        <v>0</v>
      </c>
      <c r="P58" s="14" t="str">
        <f t="shared" si="4"/>
        <v>休</v>
      </c>
      <c r="Q58" s="24"/>
      <c r="R58" s="243"/>
      <c r="S58" s="244"/>
      <c r="T58" s="23" t="s">
        <v>43</v>
      </c>
      <c r="U58" s="24"/>
    </row>
    <row r="59" spans="1:21" ht="46.5" customHeight="1">
      <c r="A59">
        <v>329</v>
      </c>
      <c r="C59" s="11">
        <v>43063</v>
      </c>
      <c r="D59" s="12" t="str">
        <f>INDEX(ｶﾚﾝﾀﾞｰ!$C$5:$QQ$44,VLOOKUP(初期入力!$D$4,初期入力!$H$3:$J$18,3,0),A59)</f>
        <v>木</v>
      </c>
      <c r="E59" s="41"/>
      <c r="F59" s="23" t="s">
        <v>43</v>
      </c>
      <c r="G59" s="10"/>
      <c r="H59" s="254"/>
      <c r="I59" s="255"/>
      <c r="J59" s="14"/>
      <c r="K59" s="12"/>
      <c r="L59" s="32"/>
      <c r="M59" s="11">
        <f t="shared" si="3"/>
        <v>43063</v>
      </c>
      <c r="N59" s="12" t="str">
        <f t="shared" si="3"/>
        <v>木</v>
      </c>
      <c r="O59" s="40">
        <f t="shared" si="3"/>
        <v>0</v>
      </c>
      <c r="P59" s="14" t="str">
        <f t="shared" si="4"/>
        <v>休</v>
      </c>
      <c r="Q59" s="24"/>
      <c r="R59" s="243"/>
      <c r="S59" s="244"/>
      <c r="T59" s="23" t="s">
        <v>43</v>
      </c>
      <c r="U59" s="24"/>
    </row>
    <row r="60" spans="1:21" ht="46.5" customHeight="1">
      <c r="A60">
        <v>330</v>
      </c>
      <c r="C60" s="11">
        <v>43064</v>
      </c>
      <c r="D60" s="12" t="str">
        <f>INDEX(ｶﾚﾝﾀﾞｰ!$C$5:$QQ$44,VLOOKUP(初期入力!$D$4,初期入力!$H$3:$J$18,3,0),A60)</f>
        <v>金</v>
      </c>
      <c r="E60" s="41"/>
      <c r="F60" s="23" t="s">
        <v>11</v>
      </c>
      <c r="G60" s="12"/>
      <c r="H60" s="254"/>
      <c r="I60" s="255"/>
      <c r="J60" s="14"/>
      <c r="K60" s="12"/>
      <c r="L60" s="32"/>
      <c r="M60" s="11">
        <f t="shared" si="3"/>
        <v>43064</v>
      </c>
      <c r="N60" s="12" t="str">
        <f t="shared" si="3"/>
        <v>金</v>
      </c>
      <c r="O60" s="40">
        <f t="shared" si="3"/>
        <v>0</v>
      </c>
      <c r="P60" s="14" t="str">
        <f t="shared" si="4"/>
        <v>■</v>
      </c>
      <c r="Q60" s="24"/>
      <c r="R60" s="243"/>
      <c r="S60" s="244"/>
      <c r="T60" s="23" t="s">
        <v>11</v>
      </c>
      <c r="U60" s="24"/>
    </row>
    <row r="61" spans="1:21" ht="46.5" customHeight="1">
      <c r="A61">
        <v>331</v>
      </c>
      <c r="C61" s="11">
        <v>43065</v>
      </c>
      <c r="D61" s="12" t="str">
        <f>INDEX(ｶﾚﾝﾀﾞｰ!$C$5:$QQ$44,VLOOKUP(初期入力!$D$4,初期入力!$H$3:$J$18,3,0),A61)</f>
        <v>土</v>
      </c>
      <c r="E61" s="41"/>
      <c r="F61" s="23" t="s">
        <v>11</v>
      </c>
      <c r="G61" s="12"/>
      <c r="H61" s="254"/>
      <c r="I61" s="255"/>
      <c r="J61" s="14"/>
      <c r="K61" s="12"/>
      <c r="L61" s="32"/>
      <c r="M61" s="11">
        <f t="shared" si="3"/>
        <v>43065</v>
      </c>
      <c r="N61" s="12" t="str">
        <f t="shared" si="3"/>
        <v>土</v>
      </c>
      <c r="O61" s="40">
        <f t="shared" si="3"/>
        <v>0</v>
      </c>
      <c r="P61" s="14" t="str">
        <f t="shared" si="4"/>
        <v>■</v>
      </c>
      <c r="Q61" s="24"/>
      <c r="R61" s="243"/>
      <c r="S61" s="244"/>
      <c r="T61" s="23" t="s">
        <v>11</v>
      </c>
      <c r="U61" s="24"/>
    </row>
    <row r="62" spans="1:21" ht="46.5" customHeight="1">
      <c r="A62">
        <v>332</v>
      </c>
      <c r="C62" s="11">
        <v>43066</v>
      </c>
      <c r="D62" s="12" t="str">
        <f>INDEX(ｶﾚﾝﾀﾞｰ!$C$5:$QQ$44,VLOOKUP(初期入力!$D$4,初期入力!$H$3:$J$18,3,0),A62)</f>
        <v>日</v>
      </c>
      <c r="E62" s="41"/>
      <c r="F62" s="23" t="s">
        <v>11</v>
      </c>
      <c r="G62" s="12"/>
      <c r="H62" s="254"/>
      <c r="I62" s="255"/>
      <c r="J62" s="14"/>
      <c r="K62" s="12"/>
      <c r="L62" s="32"/>
      <c r="M62" s="11">
        <f t="shared" si="3"/>
        <v>43066</v>
      </c>
      <c r="N62" s="12" t="str">
        <f t="shared" si="3"/>
        <v>日</v>
      </c>
      <c r="O62" s="40">
        <f t="shared" si="3"/>
        <v>0</v>
      </c>
      <c r="P62" s="14" t="str">
        <f t="shared" si="4"/>
        <v>■</v>
      </c>
      <c r="Q62" s="24"/>
      <c r="R62" s="243"/>
      <c r="S62" s="244"/>
      <c r="T62" s="23" t="s">
        <v>11</v>
      </c>
      <c r="U62" s="24"/>
    </row>
    <row r="63" spans="1:21" ht="46.5" customHeight="1">
      <c r="A63">
        <v>333</v>
      </c>
      <c r="C63" s="11">
        <v>43067</v>
      </c>
      <c r="D63" s="12" t="str">
        <f>INDEX(ｶﾚﾝﾀﾞｰ!$C$5:$QQ$44,VLOOKUP(初期入力!$D$4,初期入力!$H$3:$J$18,3,0),A63)</f>
        <v>月</v>
      </c>
      <c r="E63" s="41"/>
      <c r="F63" s="23" t="s">
        <v>11</v>
      </c>
      <c r="G63" s="12"/>
      <c r="H63" s="254"/>
      <c r="I63" s="255"/>
      <c r="J63" s="14"/>
      <c r="K63" s="12"/>
      <c r="L63" s="32"/>
      <c r="M63" s="11">
        <f t="shared" si="3"/>
        <v>43067</v>
      </c>
      <c r="N63" s="12" t="str">
        <f t="shared" si="3"/>
        <v>月</v>
      </c>
      <c r="O63" s="40">
        <f t="shared" si="3"/>
        <v>0</v>
      </c>
      <c r="P63" s="14" t="str">
        <f t="shared" si="4"/>
        <v>■</v>
      </c>
      <c r="Q63" s="24"/>
      <c r="R63" s="243"/>
      <c r="S63" s="244"/>
      <c r="T63" s="23" t="s">
        <v>11</v>
      </c>
      <c r="U63" s="24"/>
    </row>
    <row r="64" spans="1:21" ht="46.5" customHeight="1">
      <c r="A64">
        <v>334</v>
      </c>
      <c r="C64" s="11">
        <v>43068</v>
      </c>
      <c r="D64" s="12" t="str">
        <f>INDEX(ｶﾚﾝﾀﾞｰ!$C$5:$QQ$44,VLOOKUP(初期入力!$D$4,初期入力!$H$3:$J$18,3,0),A64)</f>
        <v>火</v>
      </c>
      <c r="E64" s="41"/>
      <c r="F64" s="23" t="s">
        <v>11</v>
      </c>
      <c r="G64" s="12"/>
      <c r="H64" s="254"/>
      <c r="I64" s="255"/>
      <c r="J64" s="14"/>
      <c r="K64" s="12"/>
      <c r="L64" s="32"/>
      <c r="M64" s="11">
        <f t="shared" si="3"/>
        <v>43068</v>
      </c>
      <c r="N64" s="12" t="str">
        <f t="shared" si="3"/>
        <v>火</v>
      </c>
      <c r="O64" s="40">
        <f t="shared" si="3"/>
        <v>0</v>
      </c>
      <c r="P64" s="14" t="str">
        <f t="shared" si="4"/>
        <v>■</v>
      </c>
      <c r="Q64" s="24"/>
      <c r="R64" s="243"/>
      <c r="S64" s="244"/>
      <c r="T64" s="23" t="s">
        <v>11</v>
      </c>
      <c r="U64" s="24"/>
    </row>
    <row r="65" spans="1:21" ht="46.5" customHeight="1">
      <c r="A65">
        <v>335</v>
      </c>
      <c r="C65" s="11">
        <v>43069</v>
      </c>
      <c r="D65" s="12" t="str">
        <f>INDEX(ｶﾚﾝﾀﾞｰ!$C$5:$QQ$44,VLOOKUP(初期入力!$D$4,初期入力!$H$3:$J$18,3,0),A65)</f>
        <v>水</v>
      </c>
      <c r="E65" s="41"/>
      <c r="F65" s="23" t="s">
        <v>43</v>
      </c>
      <c r="G65" s="12"/>
      <c r="H65" s="254"/>
      <c r="I65" s="255"/>
      <c r="J65" s="14"/>
      <c r="K65" s="12"/>
      <c r="L65" s="32"/>
      <c r="M65" s="11">
        <f t="shared" si="3"/>
        <v>43069</v>
      </c>
      <c r="N65" s="12" t="str">
        <f t="shared" si="3"/>
        <v>水</v>
      </c>
      <c r="O65" s="40">
        <f t="shared" si="3"/>
        <v>0</v>
      </c>
      <c r="P65" s="14" t="str">
        <f t="shared" si="4"/>
        <v>休</v>
      </c>
      <c r="Q65" s="24"/>
      <c r="R65" s="243"/>
      <c r="S65" s="244"/>
      <c r="T65" s="23" t="s">
        <v>43</v>
      </c>
      <c r="U65" s="24"/>
    </row>
    <row r="66" spans="1:21" ht="46.5" customHeight="1">
      <c r="C66" s="11"/>
      <c r="D66" s="12"/>
      <c r="E66" s="41"/>
      <c r="F66" s="23"/>
      <c r="G66" s="12"/>
      <c r="H66" s="254"/>
      <c r="I66" s="255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43"/>
      <c r="S66" s="244"/>
      <c r="T66" s="23"/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336</v>
      </c>
      <c r="C16" s="11">
        <v>43070</v>
      </c>
      <c r="D16" s="12" t="str">
        <f>INDEX(ｶﾚﾝﾀﾞｰ!$C$5:$QQ$44,VLOOKUP(初期入力!$D$4,初期入力!$H$3:$J$18,3,0),A16)</f>
        <v>木</v>
      </c>
      <c r="E16" s="41"/>
      <c r="F16" s="23" t="s">
        <v>43</v>
      </c>
      <c r="G16" s="12"/>
      <c r="H16" s="254"/>
      <c r="I16" s="255"/>
      <c r="J16" s="14"/>
      <c r="K16" s="12"/>
      <c r="L16" s="32"/>
      <c r="M16" s="11">
        <f>C16</f>
        <v>43070</v>
      </c>
      <c r="N16" s="12" t="str">
        <f>D16</f>
        <v>木</v>
      </c>
      <c r="O16" s="40">
        <f>E16</f>
        <v>0</v>
      </c>
      <c r="P16" s="14" t="str">
        <f>F16</f>
        <v>休</v>
      </c>
      <c r="Q16" s="24"/>
      <c r="R16" s="243"/>
      <c r="S16" s="244"/>
      <c r="T16" s="23" t="s">
        <v>43</v>
      </c>
      <c r="U16" s="24"/>
    </row>
    <row r="17" spans="1:21" ht="46.5" customHeight="1">
      <c r="A17">
        <v>337</v>
      </c>
      <c r="C17" s="11">
        <v>43071</v>
      </c>
      <c r="D17" s="12" t="str">
        <f>INDEX(ｶﾚﾝﾀﾞｰ!$C$5:$QQ$44,VLOOKUP(初期入力!$D$4,初期入力!$H$3:$J$18,3,0),A17)</f>
        <v>金</v>
      </c>
      <c r="E17" s="41"/>
      <c r="F17" s="23" t="s">
        <v>11</v>
      </c>
      <c r="G17" s="12"/>
      <c r="H17" s="254"/>
      <c r="I17" s="255"/>
      <c r="J17" s="14"/>
      <c r="K17" s="12"/>
      <c r="L17" s="32"/>
      <c r="M17" s="11">
        <f t="shared" ref="M17:P26" si="0">C17</f>
        <v>43071</v>
      </c>
      <c r="N17" s="12" t="str">
        <f t="shared" si="0"/>
        <v>金</v>
      </c>
      <c r="O17" s="40">
        <f t="shared" si="0"/>
        <v>0</v>
      </c>
      <c r="P17" s="14" t="str">
        <f t="shared" si="0"/>
        <v>■</v>
      </c>
      <c r="Q17" s="24"/>
      <c r="R17" s="243"/>
      <c r="S17" s="244"/>
      <c r="T17" s="23" t="s">
        <v>11</v>
      </c>
      <c r="U17" s="24"/>
    </row>
    <row r="18" spans="1:21" ht="46.5" customHeight="1">
      <c r="A18">
        <v>338</v>
      </c>
      <c r="C18" s="11">
        <v>43072</v>
      </c>
      <c r="D18" s="12" t="str">
        <f>INDEX(ｶﾚﾝﾀﾞｰ!$C$5:$QQ$44,VLOOKUP(初期入力!$D$4,初期入力!$H$3:$J$18,3,0),A18)</f>
        <v>土</v>
      </c>
      <c r="E18" s="41"/>
      <c r="F18" s="23" t="s">
        <v>11</v>
      </c>
      <c r="G18" s="10"/>
      <c r="H18" s="254"/>
      <c r="I18" s="255"/>
      <c r="J18" s="14"/>
      <c r="K18" s="12"/>
      <c r="L18" s="32"/>
      <c r="M18" s="11">
        <f t="shared" si="0"/>
        <v>43072</v>
      </c>
      <c r="N18" s="12" t="str">
        <f t="shared" si="0"/>
        <v>土</v>
      </c>
      <c r="O18" s="40">
        <f t="shared" si="0"/>
        <v>0</v>
      </c>
      <c r="P18" s="14" t="str">
        <f t="shared" si="0"/>
        <v>■</v>
      </c>
      <c r="Q18" s="24"/>
      <c r="R18" s="243"/>
      <c r="S18" s="244"/>
      <c r="T18" s="23" t="s">
        <v>11</v>
      </c>
      <c r="U18" s="24"/>
    </row>
    <row r="19" spans="1:21" ht="46.5" customHeight="1">
      <c r="A19">
        <v>339</v>
      </c>
      <c r="C19" s="11">
        <v>43073</v>
      </c>
      <c r="D19" s="12" t="str">
        <f>INDEX(ｶﾚﾝﾀﾞｰ!$C$5:$QQ$44,VLOOKUP(初期入力!$D$4,初期入力!$H$3:$J$18,3,0),A19)</f>
        <v>日</v>
      </c>
      <c r="E19" s="41"/>
      <c r="F19" s="23" t="s">
        <v>11</v>
      </c>
      <c r="G19" s="10"/>
      <c r="H19" s="254"/>
      <c r="I19" s="255"/>
      <c r="J19" s="14"/>
      <c r="K19" s="12"/>
      <c r="L19" s="32"/>
      <c r="M19" s="11">
        <f t="shared" si="0"/>
        <v>43073</v>
      </c>
      <c r="N19" s="12" t="str">
        <f t="shared" si="0"/>
        <v>日</v>
      </c>
      <c r="O19" s="40">
        <f t="shared" si="0"/>
        <v>0</v>
      </c>
      <c r="P19" s="14" t="str">
        <f t="shared" si="0"/>
        <v>■</v>
      </c>
      <c r="Q19" s="24"/>
      <c r="R19" s="243"/>
      <c r="S19" s="244"/>
      <c r="T19" s="23" t="s">
        <v>11</v>
      </c>
      <c r="U19" s="24"/>
    </row>
    <row r="20" spans="1:21" ht="46.5" customHeight="1">
      <c r="A20">
        <v>340</v>
      </c>
      <c r="C20" s="11">
        <v>43074</v>
      </c>
      <c r="D20" s="12" t="str">
        <f>INDEX(ｶﾚﾝﾀﾞｰ!$C$5:$QQ$44,VLOOKUP(初期入力!$D$4,初期入力!$H$3:$J$18,3,0),A20)</f>
        <v>月</v>
      </c>
      <c r="E20" s="41"/>
      <c r="F20" s="23" t="s">
        <v>11</v>
      </c>
      <c r="G20" s="12"/>
      <c r="H20" s="254"/>
      <c r="I20" s="255"/>
      <c r="J20" s="14"/>
      <c r="K20" s="12"/>
      <c r="L20" s="32"/>
      <c r="M20" s="11">
        <f t="shared" si="0"/>
        <v>43074</v>
      </c>
      <c r="N20" s="12" t="str">
        <f t="shared" si="0"/>
        <v>月</v>
      </c>
      <c r="O20" s="40">
        <f t="shared" si="0"/>
        <v>0</v>
      </c>
      <c r="P20" s="14" t="str">
        <f t="shared" si="0"/>
        <v>■</v>
      </c>
      <c r="Q20" s="24"/>
      <c r="R20" s="243"/>
      <c r="S20" s="244"/>
      <c r="T20" s="23" t="s">
        <v>11</v>
      </c>
      <c r="U20" s="24"/>
    </row>
    <row r="21" spans="1:21" ht="46.5" customHeight="1">
      <c r="A21">
        <v>341</v>
      </c>
      <c r="C21" s="11">
        <v>43075</v>
      </c>
      <c r="D21" s="12" t="str">
        <f>INDEX(ｶﾚﾝﾀﾞｰ!$C$5:$QQ$44,VLOOKUP(初期入力!$D$4,初期入力!$H$3:$J$18,3,0),A21)</f>
        <v>火</v>
      </c>
      <c r="E21" s="41"/>
      <c r="F21" s="23" t="s">
        <v>11</v>
      </c>
      <c r="G21" s="12"/>
      <c r="H21" s="254"/>
      <c r="I21" s="255"/>
      <c r="J21" s="14"/>
      <c r="K21" s="12"/>
      <c r="L21" s="32"/>
      <c r="M21" s="11">
        <f t="shared" si="0"/>
        <v>43075</v>
      </c>
      <c r="N21" s="12" t="str">
        <f t="shared" si="0"/>
        <v>火</v>
      </c>
      <c r="O21" s="40">
        <f t="shared" si="0"/>
        <v>0</v>
      </c>
      <c r="P21" s="14" t="str">
        <f t="shared" si="0"/>
        <v>■</v>
      </c>
      <c r="Q21" s="24"/>
      <c r="R21" s="243"/>
      <c r="S21" s="244"/>
      <c r="T21" s="23" t="s">
        <v>11</v>
      </c>
      <c r="U21" s="24"/>
    </row>
    <row r="22" spans="1:21" ht="46.5" customHeight="1">
      <c r="A22">
        <v>342</v>
      </c>
      <c r="C22" s="11">
        <v>43076</v>
      </c>
      <c r="D22" s="12" t="str">
        <f>INDEX(ｶﾚﾝﾀﾞｰ!$C$5:$QQ$44,VLOOKUP(初期入力!$D$4,初期入力!$H$3:$J$18,3,0),A22)</f>
        <v>水</v>
      </c>
      <c r="E22" s="41"/>
      <c r="F22" s="23" t="s">
        <v>43</v>
      </c>
      <c r="G22" s="12"/>
      <c r="H22" s="254"/>
      <c r="I22" s="255"/>
      <c r="J22" s="14"/>
      <c r="K22" s="12"/>
      <c r="L22" s="32"/>
      <c r="M22" s="11">
        <f t="shared" si="0"/>
        <v>43076</v>
      </c>
      <c r="N22" s="12" t="str">
        <f t="shared" si="0"/>
        <v>水</v>
      </c>
      <c r="O22" s="40">
        <f t="shared" si="0"/>
        <v>0</v>
      </c>
      <c r="P22" s="14" t="str">
        <f t="shared" si="0"/>
        <v>休</v>
      </c>
      <c r="Q22" s="24"/>
      <c r="R22" s="243"/>
      <c r="S22" s="244"/>
      <c r="T22" s="23" t="s">
        <v>43</v>
      </c>
      <c r="U22" s="24"/>
    </row>
    <row r="23" spans="1:21" ht="46.5" customHeight="1">
      <c r="A23">
        <v>343</v>
      </c>
      <c r="C23" s="11">
        <v>43077</v>
      </c>
      <c r="D23" s="12" t="str">
        <f>INDEX(ｶﾚﾝﾀﾞｰ!$C$5:$QQ$44,VLOOKUP(初期入力!$D$4,初期入力!$H$3:$J$18,3,0),A23)</f>
        <v>木</v>
      </c>
      <c r="E23" s="41"/>
      <c r="F23" s="23" t="s">
        <v>43</v>
      </c>
      <c r="G23" s="12"/>
      <c r="H23" s="254"/>
      <c r="I23" s="255"/>
      <c r="J23" s="14"/>
      <c r="K23" s="12"/>
      <c r="L23" s="32"/>
      <c r="M23" s="11">
        <f t="shared" si="0"/>
        <v>43077</v>
      </c>
      <c r="N23" s="12" t="str">
        <f t="shared" si="0"/>
        <v>木</v>
      </c>
      <c r="O23" s="40">
        <f t="shared" si="0"/>
        <v>0</v>
      </c>
      <c r="P23" s="14" t="str">
        <f t="shared" si="0"/>
        <v>休</v>
      </c>
      <c r="Q23" s="24"/>
      <c r="R23" s="243"/>
      <c r="S23" s="244"/>
      <c r="T23" s="23" t="s">
        <v>43</v>
      </c>
      <c r="U23" s="24"/>
    </row>
    <row r="24" spans="1:21" ht="46.5" customHeight="1">
      <c r="A24">
        <v>344</v>
      </c>
      <c r="C24" s="11">
        <v>43078</v>
      </c>
      <c r="D24" s="12" t="str">
        <f>INDEX(ｶﾚﾝﾀﾞｰ!$C$5:$QQ$44,VLOOKUP(初期入力!$D$4,初期入力!$H$3:$J$18,3,0),A24)</f>
        <v>金</v>
      </c>
      <c r="E24" s="41"/>
      <c r="F24" s="23" t="s">
        <v>11</v>
      </c>
      <c r="G24" s="12"/>
      <c r="H24" s="254"/>
      <c r="I24" s="255"/>
      <c r="J24" s="14"/>
      <c r="K24" s="12"/>
      <c r="L24" s="32"/>
      <c r="M24" s="11">
        <f t="shared" si="0"/>
        <v>43078</v>
      </c>
      <c r="N24" s="12" t="str">
        <f t="shared" si="0"/>
        <v>金</v>
      </c>
      <c r="O24" s="40">
        <f t="shared" si="0"/>
        <v>0</v>
      </c>
      <c r="P24" s="14" t="str">
        <f t="shared" si="0"/>
        <v>■</v>
      </c>
      <c r="Q24" s="24"/>
      <c r="R24" s="243"/>
      <c r="S24" s="244"/>
      <c r="T24" s="23" t="s">
        <v>43</v>
      </c>
      <c r="U24" s="24"/>
    </row>
    <row r="25" spans="1:21" ht="46.5" customHeight="1">
      <c r="A25">
        <v>345</v>
      </c>
      <c r="C25" s="11">
        <v>43079</v>
      </c>
      <c r="D25" s="12" t="str">
        <f>INDEX(ｶﾚﾝﾀﾞｰ!$C$5:$QQ$44,VLOOKUP(初期入力!$D$4,初期入力!$H$3:$J$18,3,0),A25)</f>
        <v>土</v>
      </c>
      <c r="E25" s="41"/>
      <c r="F25" s="23" t="s">
        <v>11</v>
      </c>
      <c r="G25" s="12"/>
      <c r="H25" s="254"/>
      <c r="I25" s="255"/>
      <c r="J25" s="14"/>
      <c r="K25" s="12"/>
      <c r="L25" s="32"/>
      <c r="M25" s="11">
        <f t="shared" si="0"/>
        <v>43079</v>
      </c>
      <c r="N25" s="12" t="str">
        <f t="shared" si="0"/>
        <v>土</v>
      </c>
      <c r="O25" s="40">
        <f t="shared" si="0"/>
        <v>0</v>
      </c>
      <c r="P25" s="14" t="str">
        <f t="shared" si="0"/>
        <v>■</v>
      </c>
      <c r="Q25" s="24"/>
      <c r="R25" s="243"/>
      <c r="S25" s="244"/>
      <c r="T25" s="23" t="s">
        <v>11</v>
      </c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346</v>
      </c>
      <c r="C36" s="11">
        <v>43080</v>
      </c>
      <c r="D36" s="12" t="str">
        <f>INDEX(ｶﾚﾝﾀﾞｰ!$C$5:$QQ$44,VLOOKUP(初期入力!$D$4,初期入力!$H$3:$J$18,3,0),A36)</f>
        <v>日</v>
      </c>
      <c r="E36" s="41"/>
      <c r="F36" s="23" t="s">
        <v>11</v>
      </c>
      <c r="G36" s="12"/>
      <c r="H36" s="254"/>
      <c r="I36" s="255"/>
      <c r="J36" s="14"/>
      <c r="K36" s="12"/>
      <c r="L36" s="32"/>
      <c r="M36" s="11">
        <f t="shared" ref="M36:O46" si="1">C36</f>
        <v>43080</v>
      </c>
      <c r="N36" s="12" t="str">
        <f t="shared" si="1"/>
        <v>日</v>
      </c>
      <c r="O36" s="40">
        <f>E36</f>
        <v>0</v>
      </c>
      <c r="P36" s="14" t="str">
        <f t="shared" ref="P36:P46" si="2">F36</f>
        <v>■</v>
      </c>
      <c r="Q36" s="24"/>
      <c r="R36" s="243"/>
      <c r="S36" s="244"/>
      <c r="T36" s="23" t="s">
        <v>11</v>
      </c>
      <c r="U36" s="24"/>
    </row>
    <row r="37" spans="1:21" ht="46.5" customHeight="1">
      <c r="A37">
        <v>347</v>
      </c>
      <c r="C37" s="11">
        <v>43081</v>
      </c>
      <c r="D37" s="12" t="str">
        <f>INDEX(ｶﾚﾝﾀﾞｰ!$C$5:$QQ$44,VLOOKUP(初期入力!$D$4,初期入力!$H$3:$J$18,3,0),A37)</f>
        <v>月</v>
      </c>
      <c r="E37" s="41"/>
      <c r="F37" s="23" t="s">
        <v>11</v>
      </c>
      <c r="G37" s="12"/>
      <c r="H37" s="254"/>
      <c r="I37" s="255"/>
      <c r="J37" s="14"/>
      <c r="K37" s="12"/>
      <c r="L37" s="32"/>
      <c r="M37" s="11">
        <f t="shared" si="1"/>
        <v>43081</v>
      </c>
      <c r="N37" s="12" t="str">
        <f t="shared" si="1"/>
        <v>月</v>
      </c>
      <c r="O37" s="40">
        <f t="shared" si="1"/>
        <v>0</v>
      </c>
      <c r="P37" s="14" t="str">
        <f t="shared" si="2"/>
        <v>■</v>
      </c>
      <c r="Q37" s="24"/>
      <c r="R37" s="243"/>
      <c r="S37" s="244"/>
      <c r="T37" s="23" t="s">
        <v>11</v>
      </c>
      <c r="U37" s="24"/>
    </row>
    <row r="38" spans="1:21" ht="46.5" customHeight="1">
      <c r="A38">
        <v>348</v>
      </c>
      <c r="C38" s="11">
        <v>43082</v>
      </c>
      <c r="D38" s="12" t="str">
        <f>INDEX(ｶﾚﾝﾀﾞｰ!$C$5:$QQ$44,VLOOKUP(初期入力!$D$4,初期入力!$H$3:$J$18,3,0),A38)</f>
        <v>火</v>
      </c>
      <c r="E38" s="41"/>
      <c r="F38" s="23" t="s">
        <v>11</v>
      </c>
      <c r="G38" s="10"/>
      <c r="H38" s="254"/>
      <c r="I38" s="255"/>
      <c r="J38" s="14"/>
      <c r="K38" s="12"/>
      <c r="L38" s="32"/>
      <c r="M38" s="11">
        <f t="shared" si="1"/>
        <v>43082</v>
      </c>
      <c r="N38" s="12" t="str">
        <f t="shared" si="1"/>
        <v>火</v>
      </c>
      <c r="O38" s="40">
        <f t="shared" si="1"/>
        <v>0</v>
      </c>
      <c r="P38" s="14" t="str">
        <f t="shared" si="2"/>
        <v>■</v>
      </c>
      <c r="Q38" s="24"/>
      <c r="R38" s="243"/>
      <c r="S38" s="244"/>
      <c r="T38" s="23" t="s">
        <v>11</v>
      </c>
      <c r="U38" s="24"/>
    </row>
    <row r="39" spans="1:21" ht="46.5" customHeight="1">
      <c r="A39">
        <v>349</v>
      </c>
      <c r="C39" s="11">
        <v>43083</v>
      </c>
      <c r="D39" s="12" t="str">
        <f>INDEX(ｶﾚﾝﾀﾞｰ!$C$5:$QQ$44,VLOOKUP(初期入力!$D$4,初期入力!$H$3:$J$18,3,0),A39)</f>
        <v>水</v>
      </c>
      <c r="E39" s="41"/>
      <c r="F39" s="23" t="s">
        <v>43</v>
      </c>
      <c r="G39" s="10"/>
      <c r="H39" s="254"/>
      <c r="I39" s="255"/>
      <c r="J39" s="14"/>
      <c r="K39" s="12"/>
      <c r="L39" s="32"/>
      <c r="M39" s="11">
        <f t="shared" si="1"/>
        <v>43083</v>
      </c>
      <c r="N39" s="12" t="str">
        <f t="shared" si="1"/>
        <v>水</v>
      </c>
      <c r="O39" s="40">
        <f t="shared" si="1"/>
        <v>0</v>
      </c>
      <c r="P39" s="14" t="str">
        <f t="shared" si="2"/>
        <v>休</v>
      </c>
      <c r="Q39" s="24"/>
      <c r="R39" s="243"/>
      <c r="S39" s="244"/>
      <c r="T39" s="23" t="s">
        <v>11</v>
      </c>
      <c r="U39" s="24"/>
    </row>
    <row r="40" spans="1:21" ht="46.5" customHeight="1">
      <c r="A40">
        <v>350</v>
      </c>
      <c r="C40" s="11">
        <v>43084</v>
      </c>
      <c r="D40" s="12" t="str">
        <f>INDEX(ｶﾚﾝﾀﾞｰ!$C$5:$QQ$44,VLOOKUP(初期入力!$D$4,初期入力!$H$3:$J$18,3,0),A40)</f>
        <v>木</v>
      </c>
      <c r="E40" s="41"/>
      <c r="F40" s="23" t="s">
        <v>43</v>
      </c>
      <c r="G40" s="12"/>
      <c r="H40" s="254"/>
      <c r="I40" s="255"/>
      <c r="J40" s="14"/>
      <c r="K40" s="12"/>
      <c r="L40" s="32"/>
      <c r="M40" s="11">
        <f t="shared" si="1"/>
        <v>43084</v>
      </c>
      <c r="N40" s="12" t="str">
        <f t="shared" si="1"/>
        <v>木</v>
      </c>
      <c r="O40" s="40">
        <f t="shared" si="1"/>
        <v>0</v>
      </c>
      <c r="P40" s="14" t="str">
        <f t="shared" si="2"/>
        <v>休</v>
      </c>
      <c r="Q40" s="24"/>
      <c r="R40" s="243"/>
      <c r="S40" s="244"/>
      <c r="T40" s="23" t="s">
        <v>43</v>
      </c>
      <c r="U40" s="24"/>
    </row>
    <row r="41" spans="1:21" ht="46.5" customHeight="1">
      <c r="A41">
        <v>351</v>
      </c>
      <c r="C41" s="11">
        <v>43085</v>
      </c>
      <c r="D41" s="12" t="str">
        <f>INDEX(ｶﾚﾝﾀﾞｰ!$C$5:$QQ$44,VLOOKUP(初期入力!$D$4,初期入力!$H$3:$J$18,3,0),A41)</f>
        <v>金</v>
      </c>
      <c r="E41" s="41"/>
      <c r="F41" s="23" t="s">
        <v>11</v>
      </c>
      <c r="G41" s="12"/>
      <c r="H41" s="254"/>
      <c r="I41" s="255"/>
      <c r="J41" s="14"/>
      <c r="K41" s="12"/>
      <c r="L41" s="32"/>
      <c r="M41" s="11">
        <f t="shared" si="1"/>
        <v>43085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43"/>
      <c r="S41" s="244"/>
      <c r="T41" s="23" t="s">
        <v>43</v>
      </c>
      <c r="U41" s="24"/>
    </row>
    <row r="42" spans="1:21" ht="46.5" customHeight="1">
      <c r="A42">
        <v>352</v>
      </c>
      <c r="C42" s="11">
        <v>43086</v>
      </c>
      <c r="D42" s="12" t="str">
        <f>INDEX(ｶﾚﾝﾀﾞｰ!$C$5:$QQ$44,VLOOKUP(初期入力!$D$4,初期入力!$H$3:$J$18,3,0),A42)</f>
        <v>土</v>
      </c>
      <c r="E42" s="41"/>
      <c r="F42" s="23" t="s">
        <v>11</v>
      </c>
      <c r="G42" s="12"/>
      <c r="H42" s="254"/>
      <c r="I42" s="255"/>
      <c r="J42" s="14"/>
      <c r="K42" s="12"/>
      <c r="L42" s="32"/>
      <c r="M42" s="11">
        <f t="shared" si="1"/>
        <v>43086</v>
      </c>
      <c r="N42" s="12" t="str">
        <f t="shared" si="1"/>
        <v>土</v>
      </c>
      <c r="O42" s="40">
        <f t="shared" si="1"/>
        <v>0</v>
      </c>
      <c r="P42" s="14" t="str">
        <f t="shared" si="2"/>
        <v>■</v>
      </c>
      <c r="Q42" s="24"/>
      <c r="R42" s="243"/>
      <c r="S42" s="244"/>
      <c r="T42" s="23" t="s">
        <v>11</v>
      </c>
      <c r="U42" s="24"/>
    </row>
    <row r="43" spans="1:21" ht="46.5" customHeight="1">
      <c r="A43">
        <v>353</v>
      </c>
      <c r="C43" s="11">
        <v>43087</v>
      </c>
      <c r="D43" s="12" t="str">
        <f>INDEX(ｶﾚﾝﾀﾞｰ!$C$5:$QQ$44,VLOOKUP(初期入力!$D$4,初期入力!$H$3:$J$18,3,0),A43)</f>
        <v>日</v>
      </c>
      <c r="E43" s="41"/>
      <c r="F43" s="23" t="s">
        <v>11</v>
      </c>
      <c r="G43" s="12"/>
      <c r="H43" s="254"/>
      <c r="I43" s="255"/>
      <c r="J43" s="14"/>
      <c r="K43" s="12"/>
      <c r="L43" s="32"/>
      <c r="M43" s="11">
        <f t="shared" si="1"/>
        <v>43087</v>
      </c>
      <c r="N43" s="12" t="str">
        <f t="shared" si="1"/>
        <v>日</v>
      </c>
      <c r="O43" s="40">
        <f t="shared" si="1"/>
        <v>0</v>
      </c>
      <c r="P43" s="14" t="str">
        <f t="shared" si="2"/>
        <v>■</v>
      </c>
      <c r="Q43" s="24"/>
      <c r="R43" s="243"/>
      <c r="S43" s="244"/>
      <c r="T43" s="23" t="s">
        <v>11</v>
      </c>
      <c r="U43" s="24"/>
    </row>
    <row r="44" spans="1:21" ht="46.5" customHeight="1">
      <c r="A44">
        <v>354</v>
      </c>
      <c r="C44" s="11">
        <v>43088</v>
      </c>
      <c r="D44" s="12" t="str">
        <f>INDEX(ｶﾚﾝﾀﾞｰ!$C$5:$QQ$44,VLOOKUP(初期入力!$D$4,初期入力!$H$3:$J$18,3,0),A44)</f>
        <v>月</v>
      </c>
      <c r="E44" s="41"/>
      <c r="F44" s="23" t="s">
        <v>11</v>
      </c>
      <c r="G44" s="12"/>
      <c r="H44" s="254"/>
      <c r="I44" s="255"/>
      <c r="J44" s="14"/>
      <c r="K44" s="12"/>
      <c r="L44" s="32"/>
      <c r="M44" s="11">
        <f t="shared" si="1"/>
        <v>43088</v>
      </c>
      <c r="N44" s="12" t="str">
        <f t="shared" si="1"/>
        <v>月</v>
      </c>
      <c r="O44" s="40">
        <f t="shared" si="1"/>
        <v>0</v>
      </c>
      <c r="P44" s="14" t="str">
        <f t="shared" si="2"/>
        <v>■</v>
      </c>
      <c r="Q44" s="24"/>
      <c r="R44" s="243"/>
      <c r="S44" s="244"/>
      <c r="T44" s="23" t="s">
        <v>11</v>
      </c>
      <c r="U44" s="24"/>
    </row>
    <row r="45" spans="1:21" ht="46.5" customHeight="1">
      <c r="A45">
        <v>355</v>
      </c>
      <c r="C45" s="11">
        <v>43089</v>
      </c>
      <c r="D45" s="12" t="str">
        <f>INDEX(ｶﾚﾝﾀﾞｰ!$C$5:$QQ$44,VLOOKUP(初期入力!$D$4,初期入力!$H$3:$J$18,3,0),A45)</f>
        <v>火</v>
      </c>
      <c r="E45" s="41"/>
      <c r="F45" s="23" t="s">
        <v>11</v>
      </c>
      <c r="G45" s="12"/>
      <c r="H45" s="254"/>
      <c r="I45" s="255"/>
      <c r="J45" s="14"/>
      <c r="K45" s="12"/>
      <c r="L45" s="32"/>
      <c r="M45" s="11">
        <f t="shared" si="1"/>
        <v>43089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43"/>
      <c r="S45" s="244"/>
      <c r="T45" s="23" t="s">
        <v>11</v>
      </c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356</v>
      </c>
      <c r="C56" s="11">
        <v>43090</v>
      </c>
      <c r="D56" s="12" t="str">
        <f>INDEX(ｶﾚﾝﾀﾞｰ!$C$5:$QQ$44,VLOOKUP(初期入力!$D$4,初期入力!$H$3:$J$18,3,0),A56)</f>
        <v>水</v>
      </c>
      <c r="E56" s="41"/>
      <c r="F56" s="23" t="s">
        <v>43</v>
      </c>
      <c r="G56" s="12"/>
      <c r="H56" s="254"/>
      <c r="I56" s="255"/>
      <c r="J56" s="14"/>
      <c r="K56" s="12"/>
      <c r="L56" s="32"/>
      <c r="M56" s="11">
        <f t="shared" ref="M56:O66" si="3">C56</f>
        <v>43090</v>
      </c>
      <c r="N56" s="12" t="str">
        <f t="shared" si="3"/>
        <v>水</v>
      </c>
      <c r="O56" s="40">
        <f>E56</f>
        <v>0</v>
      </c>
      <c r="P56" s="14" t="str">
        <f t="shared" ref="P56:P66" si="4">F56</f>
        <v>休</v>
      </c>
      <c r="Q56" s="24"/>
      <c r="R56" s="243"/>
      <c r="S56" s="244"/>
      <c r="T56" s="23" t="s">
        <v>43</v>
      </c>
      <c r="U56" s="24"/>
    </row>
    <row r="57" spans="1:21" ht="46.5" customHeight="1">
      <c r="A57">
        <v>357</v>
      </c>
      <c r="C57" s="11">
        <v>43091</v>
      </c>
      <c r="D57" s="12" t="str">
        <f>INDEX(ｶﾚﾝﾀﾞｰ!$C$5:$QQ$44,VLOOKUP(初期入力!$D$4,初期入力!$H$3:$J$18,3,0),A57)</f>
        <v>木</v>
      </c>
      <c r="E57" s="41"/>
      <c r="F57" s="23" t="s">
        <v>43</v>
      </c>
      <c r="G57" s="12"/>
      <c r="H57" s="254"/>
      <c r="I57" s="255"/>
      <c r="J57" s="14"/>
      <c r="K57" s="12"/>
      <c r="L57" s="32"/>
      <c r="M57" s="11">
        <f t="shared" si="3"/>
        <v>43091</v>
      </c>
      <c r="N57" s="12" t="str">
        <f t="shared" si="3"/>
        <v>木</v>
      </c>
      <c r="O57" s="40">
        <f t="shared" si="3"/>
        <v>0</v>
      </c>
      <c r="P57" s="14" t="str">
        <f t="shared" si="4"/>
        <v>休</v>
      </c>
      <c r="Q57" s="24"/>
      <c r="R57" s="243"/>
      <c r="S57" s="244"/>
      <c r="T57" s="23" t="s">
        <v>43</v>
      </c>
      <c r="U57" s="24"/>
    </row>
    <row r="58" spans="1:21" ht="46.5" customHeight="1">
      <c r="A58">
        <v>358</v>
      </c>
      <c r="C58" s="11">
        <v>43092</v>
      </c>
      <c r="D58" s="12" t="str">
        <f>INDEX(ｶﾚﾝﾀﾞｰ!$C$5:$QQ$44,VLOOKUP(初期入力!$D$4,初期入力!$H$3:$J$18,3,0),A58)</f>
        <v>金</v>
      </c>
      <c r="E58" s="41"/>
      <c r="F58" s="23" t="s">
        <v>11</v>
      </c>
      <c r="G58" s="10"/>
      <c r="H58" s="254"/>
      <c r="I58" s="255"/>
      <c r="J58" s="14"/>
      <c r="K58" s="12"/>
      <c r="L58" s="32"/>
      <c r="M58" s="11">
        <f t="shared" si="3"/>
        <v>43092</v>
      </c>
      <c r="N58" s="12" t="str">
        <f t="shared" si="3"/>
        <v>金</v>
      </c>
      <c r="O58" s="40">
        <f t="shared" si="3"/>
        <v>0</v>
      </c>
      <c r="P58" s="14" t="str">
        <f t="shared" si="4"/>
        <v>■</v>
      </c>
      <c r="Q58" s="24"/>
      <c r="R58" s="243"/>
      <c r="S58" s="244"/>
      <c r="T58" s="23" t="s">
        <v>11</v>
      </c>
      <c r="U58" s="24"/>
    </row>
    <row r="59" spans="1:21" ht="46.5" customHeight="1">
      <c r="A59">
        <v>359</v>
      </c>
      <c r="C59" s="11">
        <v>43093</v>
      </c>
      <c r="D59" s="12" t="str">
        <f>INDEX(ｶﾚﾝﾀﾞｰ!$C$5:$QQ$44,VLOOKUP(初期入力!$D$4,初期入力!$H$3:$J$18,3,0),A59)</f>
        <v>土</v>
      </c>
      <c r="E59" s="41"/>
      <c r="F59" s="23" t="s">
        <v>11</v>
      </c>
      <c r="G59" s="10"/>
      <c r="H59" s="254"/>
      <c r="I59" s="255"/>
      <c r="J59" s="14"/>
      <c r="K59" s="12"/>
      <c r="L59" s="32"/>
      <c r="M59" s="11">
        <f t="shared" si="3"/>
        <v>43093</v>
      </c>
      <c r="N59" s="12" t="str">
        <f t="shared" si="3"/>
        <v>土</v>
      </c>
      <c r="O59" s="40">
        <f t="shared" si="3"/>
        <v>0</v>
      </c>
      <c r="P59" s="14" t="str">
        <f t="shared" si="4"/>
        <v>■</v>
      </c>
      <c r="Q59" s="24"/>
      <c r="R59" s="243"/>
      <c r="S59" s="244"/>
      <c r="T59" s="23" t="s">
        <v>11</v>
      </c>
      <c r="U59" s="24"/>
    </row>
    <row r="60" spans="1:21" ht="46.5" customHeight="1">
      <c r="A60">
        <v>360</v>
      </c>
      <c r="C60" s="11">
        <v>43094</v>
      </c>
      <c r="D60" s="12" t="str">
        <f>INDEX(ｶﾚﾝﾀﾞｰ!$C$5:$QQ$44,VLOOKUP(初期入力!$D$4,初期入力!$H$3:$J$18,3,0),A60)</f>
        <v>日</v>
      </c>
      <c r="E60" s="41"/>
      <c r="F60" s="23" t="s">
        <v>11</v>
      </c>
      <c r="G60" s="12"/>
      <c r="H60" s="254"/>
      <c r="I60" s="255"/>
      <c r="J60" s="14"/>
      <c r="K60" s="12"/>
      <c r="L60" s="32"/>
      <c r="M60" s="11">
        <f t="shared" si="3"/>
        <v>43094</v>
      </c>
      <c r="N60" s="12" t="str">
        <f t="shared" si="3"/>
        <v>日</v>
      </c>
      <c r="O60" s="40">
        <f t="shared" si="3"/>
        <v>0</v>
      </c>
      <c r="P60" s="14" t="str">
        <f t="shared" si="4"/>
        <v>■</v>
      </c>
      <c r="Q60" s="24"/>
      <c r="R60" s="243"/>
      <c r="S60" s="244"/>
      <c r="T60" s="23" t="s">
        <v>11</v>
      </c>
      <c r="U60" s="24"/>
    </row>
    <row r="61" spans="1:21" ht="46.5" customHeight="1">
      <c r="A61">
        <v>361</v>
      </c>
      <c r="C61" s="11">
        <v>43095</v>
      </c>
      <c r="D61" s="12" t="str">
        <f>INDEX(ｶﾚﾝﾀﾞｰ!$C$5:$QQ$44,VLOOKUP(初期入力!$D$4,初期入力!$H$3:$J$18,3,0),A61)</f>
        <v>月</v>
      </c>
      <c r="E61" s="41"/>
      <c r="F61" s="23" t="s">
        <v>11</v>
      </c>
      <c r="G61" s="12"/>
      <c r="H61" s="254"/>
      <c r="I61" s="255"/>
      <c r="J61" s="14"/>
      <c r="K61" s="12"/>
      <c r="L61" s="32"/>
      <c r="M61" s="11">
        <f t="shared" si="3"/>
        <v>43095</v>
      </c>
      <c r="N61" s="12" t="str">
        <f t="shared" si="3"/>
        <v>月</v>
      </c>
      <c r="O61" s="40">
        <f t="shared" si="3"/>
        <v>0</v>
      </c>
      <c r="P61" s="14" t="str">
        <f t="shared" si="4"/>
        <v>■</v>
      </c>
      <c r="Q61" s="24"/>
      <c r="R61" s="243"/>
      <c r="S61" s="244"/>
      <c r="T61" s="23" t="s">
        <v>11</v>
      </c>
      <c r="U61" s="24"/>
    </row>
    <row r="62" spans="1:21" ht="46.5" customHeight="1">
      <c r="A62">
        <v>362</v>
      </c>
      <c r="C62" s="11">
        <v>43096</v>
      </c>
      <c r="D62" s="12" t="str">
        <f>INDEX(ｶﾚﾝﾀﾞｰ!$C$5:$QQ$44,VLOOKUP(初期入力!$D$4,初期入力!$H$3:$J$18,3,0),A62)</f>
        <v>火</v>
      </c>
      <c r="E62" s="41"/>
      <c r="F62" s="23" t="s">
        <v>11</v>
      </c>
      <c r="G62" s="12"/>
      <c r="H62" s="254"/>
      <c r="I62" s="255"/>
      <c r="J62" s="14"/>
      <c r="K62" s="12"/>
      <c r="L62" s="32"/>
      <c r="M62" s="11">
        <f t="shared" si="3"/>
        <v>43096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43"/>
      <c r="S62" s="244"/>
      <c r="T62" s="23" t="s">
        <v>11</v>
      </c>
      <c r="U62" s="24"/>
    </row>
    <row r="63" spans="1:21" ht="46.5" customHeight="1">
      <c r="A63">
        <v>363</v>
      </c>
      <c r="C63" s="11">
        <v>43097</v>
      </c>
      <c r="D63" s="12" t="str">
        <f>INDEX(ｶﾚﾝﾀﾞｰ!$C$5:$QQ$44,VLOOKUP(初期入力!$D$4,初期入力!$H$3:$J$18,3,0),A63)</f>
        <v>水</v>
      </c>
      <c r="E63" s="41"/>
      <c r="F63" s="23" t="s">
        <v>43</v>
      </c>
      <c r="G63" s="12"/>
      <c r="H63" s="254"/>
      <c r="I63" s="255"/>
      <c r="J63" s="14"/>
      <c r="K63" s="12"/>
      <c r="L63" s="32"/>
      <c r="M63" s="11">
        <f t="shared" si="3"/>
        <v>43097</v>
      </c>
      <c r="N63" s="12" t="str">
        <f t="shared" si="3"/>
        <v>水</v>
      </c>
      <c r="O63" s="40">
        <f t="shared" si="3"/>
        <v>0</v>
      </c>
      <c r="P63" s="14" t="str">
        <f t="shared" si="4"/>
        <v>休</v>
      </c>
      <c r="Q63" s="24"/>
      <c r="R63" s="243"/>
      <c r="S63" s="244"/>
      <c r="T63" s="23" t="s">
        <v>43</v>
      </c>
      <c r="U63" s="24"/>
    </row>
    <row r="64" spans="1:21" ht="46.5" customHeight="1">
      <c r="A64">
        <v>364</v>
      </c>
      <c r="C64" s="11">
        <v>43098</v>
      </c>
      <c r="D64" s="12" t="str">
        <f>INDEX(ｶﾚﾝﾀﾞｰ!$C$5:$QQ$44,VLOOKUP(初期入力!$D$4,初期入力!$H$3:$J$18,3,0),A64)</f>
        <v>木</v>
      </c>
      <c r="E64" s="41"/>
      <c r="F64" s="23" t="s">
        <v>43</v>
      </c>
      <c r="G64" s="12"/>
      <c r="H64" s="254"/>
      <c r="I64" s="255"/>
      <c r="J64" s="14"/>
      <c r="K64" s="12"/>
      <c r="L64" s="32"/>
      <c r="M64" s="11">
        <f t="shared" si="3"/>
        <v>43098</v>
      </c>
      <c r="N64" s="12" t="str">
        <f t="shared" si="3"/>
        <v>木</v>
      </c>
      <c r="O64" s="40">
        <f t="shared" si="3"/>
        <v>0</v>
      </c>
      <c r="P64" s="14" t="str">
        <f t="shared" si="4"/>
        <v>休</v>
      </c>
      <c r="Q64" s="24"/>
      <c r="R64" s="243"/>
      <c r="S64" s="244"/>
      <c r="T64" s="23" t="s">
        <v>43</v>
      </c>
      <c r="U64" s="24"/>
    </row>
    <row r="65" spans="1:21" ht="46.5" customHeight="1">
      <c r="A65">
        <v>365</v>
      </c>
      <c r="C65" s="11">
        <v>43099</v>
      </c>
      <c r="D65" s="12" t="str">
        <f>INDEX(ｶﾚﾝﾀﾞｰ!$C$5:$QQ$44,VLOOKUP(初期入力!$D$4,初期入力!$H$3:$J$18,3,0),A65)</f>
        <v>金</v>
      </c>
      <c r="E65" s="41"/>
      <c r="F65" s="23" t="s">
        <v>43</v>
      </c>
      <c r="G65" s="12"/>
      <c r="H65" s="254"/>
      <c r="I65" s="255"/>
      <c r="J65" s="14"/>
      <c r="K65" s="12"/>
      <c r="L65" s="32"/>
      <c r="M65" s="11">
        <f t="shared" si="3"/>
        <v>43099</v>
      </c>
      <c r="N65" s="12" t="str">
        <f t="shared" si="3"/>
        <v>金</v>
      </c>
      <c r="O65" s="40">
        <f t="shared" si="3"/>
        <v>0</v>
      </c>
      <c r="P65" s="14" t="str">
        <f t="shared" si="4"/>
        <v>休</v>
      </c>
      <c r="Q65" s="24"/>
      <c r="R65" s="243"/>
      <c r="S65" s="244"/>
      <c r="T65" s="23" t="s">
        <v>43</v>
      </c>
      <c r="U65" s="24"/>
    </row>
    <row r="66" spans="1:21" ht="46.5" customHeight="1">
      <c r="A66">
        <v>366</v>
      </c>
      <c r="C66" s="11">
        <v>43100</v>
      </c>
      <c r="D66" s="12" t="str">
        <f>INDEX(ｶﾚﾝﾀﾞｰ!$C$5:$QQ$44,VLOOKUP(初期入力!$D$4,初期入力!$H$3:$J$18,3,0),A66)</f>
        <v>土</v>
      </c>
      <c r="E66" s="41"/>
      <c r="F66" s="23" t="s">
        <v>43</v>
      </c>
      <c r="G66" s="12"/>
      <c r="H66" s="254"/>
      <c r="I66" s="255"/>
      <c r="J66" s="14"/>
      <c r="K66" s="12"/>
      <c r="L66" s="32"/>
      <c r="M66" s="11">
        <f t="shared" si="3"/>
        <v>43100</v>
      </c>
      <c r="N66" s="12" t="str">
        <f t="shared" si="3"/>
        <v>土</v>
      </c>
      <c r="O66" s="40">
        <f t="shared" si="3"/>
        <v>0</v>
      </c>
      <c r="P66" s="14" t="str">
        <f t="shared" si="4"/>
        <v>休</v>
      </c>
      <c r="Q66" s="24"/>
      <c r="R66" s="243"/>
      <c r="S66" s="244"/>
      <c r="T66" s="23" t="s">
        <v>43</v>
      </c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367</v>
      </c>
      <c r="C16" s="11">
        <v>42736</v>
      </c>
      <c r="D16" s="12" t="str">
        <f>INDEX(ｶﾚﾝﾀﾞｰ!$C$5:$QQ$44,VLOOKUP(初期入力!$D$4,初期入力!$H$3:$J$18,3,0),A16)</f>
        <v>日</v>
      </c>
      <c r="E16" s="41"/>
      <c r="F16" s="23" t="s">
        <v>43</v>
      </c>
      <c r="G16" s="12"/>
      <c r="H16" s="254"/>
      <c r="I16" s="255"/>
      <c r="J16" s="14"/>
      <c r="K16" s="12"/>
      <c r="L16" s="32"/>
      <c r="M16" s="11">
        <f>C16</f>
        <v>42736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43"/>
      <c r="S16" s="244"/>
      <c r="T16" s="23" t="s">
        <v>43</v>
      </c>
      <c r="U16" s="24"/>
    </row>
    <row r="17" spans="1:21" ht="46.5" customHeight="1">
      <c r="A17">
        <v>368</v>
      </c>
      <c r="C17" s="11">
        <v>42737</v>
      </c>
      <c r="D17" s="12" t="str">
        <f>INDEX(ｶﾚﾝﾀﾞｰ!$C$5:$QQ$44,VLOOKUP(初期入力!$D$4,初期入力!$H$3:$J$18,3,0),A17)</f>
        <v>月</v>
      </c>
      <c r="E17" s="41"/>
      <c r="F17" s="23" t="s">
        <v>43</v>
      </c>
      <c r="G17" s="12"/>
      <c r="H17" s="254"/>
      <c r="I17" s="255"/>
      <c r="J17" s="14"/>
      <c r="K17" s="12"/>
      <c r="L17" s="32"/>
      <c r="M17" s="11">
        <f t="shared" ref="M17:P26" si="0">C17</f>
        <v>42737</v>
      </c>
      <c r="N17" s="12" t="str">
        <f t="shared" si="0"/>
        <v>月</v>
      </c>
      <c r="O17" s="40">
        <f t="shared" si="0"/>
        <v>0</v>
      </c>
      <c r="P17" s="14" t="str">
        <f t="shared" si="0"/>
        <v>休</v>
      </c>
      <c r="Q17" s="24"/>
      <c r="R17" s="243"/>
      <c r="S17" s="244"/>
      <c r="T17" s="23" t="s">
        <v>43</v>
      </c>
      <c r="U17" s="24"/>
    </row>
    <row r="18" spans="1:21" ht="46.5" customHeight="1">
      <c r="A18">
        <v>369</v>
      </c>
      <c r="C18" s="11">
        <v>42738</v>
      </c>
      <c r="D18" s="12" t="str">
        <f>INDEX(ｶﾚﾝﾀﾞｰ!$C$5:$QQ$44,VLOOKUP(初期入力!$D$4,初期入力!$H$3:$J$18,3,0),A18)</f>
        <v>火</v>
      </c>
      <c r="E18" s="41"/>
      <c r="F18" s="23" t="s">
        <v>43</v>
      </c>
      <c r="G18" s="10"/>
      <c r="H18" s="254"/>
      <c r="I18" s="255"/>
      <c r="J18" s="14"/>
      <c r="K18" s="12"/>
      <c r="L18" s="32"/>
      <c r="M18" s="11">
        <f t="shared" si="0"/>
        <v>42738</v>
      </c>
      <c r="N18" s="12" t="str">
        <f t="shared" si="0"/>
        <v>火</v>
      </c>
      <c r="O18" s="40">
        <f t="shared" si="0"/>
        <v>0</v>
      </c>
      <c r="P18" s="14" t="str">
        <f t="shared" si="0"/>
        <v>休</v>
      </c>
      <c r="Q18" s="24"/>
      <c r="R18" s="243"/>
      <c r="S18" s="244"/>
      <c r="T18" s="23" t="s">
        <v>43</v>
      </c>
      <c r="U18" s="24"/>
    </row>
    <row r="19" spans="1:21" ht="46.5" customHeight="1">
      <c r="A19">
        <v>370</v>
      </c>
      <c r="C19" s="11">
        <v>42739</v>
      </c>
      <c r="D19" s="12" t="str">
        <f>INDEX(ｶﾚﾝﾀﾞｰ!$C$5:$QQ$44,VLOOKUP(初期入力!$D$4,初期入力!$H$3:$J$18,3,0),A19)</f>
        <v>水</v>
      </c>
      <c r="E19" s="41"/>
      <c r="F19" s="23" t="s">
        <v>43</v>
      </c>
      <c r="G19" s="10"/>
      <c r="H19" s="254"/>
      <c r="I19" s="255"/>
      <c r="J19" s="14"/>
      <c r="K19" s="12"/>
      <c r="L19" s="32"/>
      <c r="M19" s="11">
        <f t="shared" si="0"/>
        <v>42739</v>
      </c>
      <c r="N19" s="12" t="str">
        <f t="shared" si="0"/>
        <v>水</v>
      </c>
      <c r="O19" s="40">
        <f t="shared" si="0"/>
        <v>0</v>
      </c>
      <c r="P19" s="14" t="str">
        <f t="shared" si="0"/>
        <v>休</v>
      </c>
      <c r="Q19" s="24"/>
      <c r="R19" s="243"/>
      <c r="S19" s="244"/>
      <c r="T19" s="23" t="s">
        <v>43</v>
      </c>
      <c r="U19" s="24"/>
    </row>
    <row r="20" spans="1:21" ht="46.5" customHeight="1">
      <c r="A20">
        <v>371</v>
      </c>
      <c r="C20" s="11">
        <v>42740</v>
      </c>
      <c r="D20" s="12" t="str">
        <f>INDEX(ｶﾚﾝﾀﾞｰ!$C$5:$QQ$44,VLOOKUP(初期入力!$D$4,初期入力!$H$3:$J$18,3,0),A20)</f>
        <v>木</v>
      </c>
      <c r="E20" s="41"/>
      <c r="F20" s="23" t="s">
        <v>43</v>
      </c>
      <c r="G20" s="12"/>
      <c r="H20" s="254"/>
      <c r="I20" s="255"/>
      <c r="J20" s="14"/>
      <c r="K20" s="12"/>
      <c r="L20" s="32"/>
      <c r="M20" s="11">
        <f t="shared" si="0"/>
        <v>42740</v>
      </c>
      <c r="N20" s="12" t="str">
        <f t="shared" si="0"/>
        <v>木</v>
      </c>
      <c r="O20" s="40">
        <f t="shared" si="0"/>
        <v>0</v>
      </c>
      <c r="P20" s="14" t="str">
        <f t="shared" si="0"/>
        <v>休</v>
      </c>
      <c r="Q20" s="24"/>
      <c r="R20" s="243"/>
      <c r="S20" s="244"/>
      <c r="T20" s="23" t="s">
        <v>43</v>
      </c>
      <c r="U20" s="24"/>
    </row>
    <row r="21" spans="1:21" ht="46.5" customHeight="1">
      <c r="A21">
        <v>372</v>
      </c>
      <c r="C21" s="11">
        <v>42741</v>
      </c>
      <c r="D21" s="12" t="str">
        <f>INDEX(ｶﾚﾝﾀﾞｰ!$C$5:$QQ$44,VLOOKUP(初期入力!$D$4,初期入力!$H$3:$J$18,3,0),A21)</f>
        <v>金</v>
      </c>
      <c r="E21" s="41"/>
      <c r="F21" s="23" t="s">
        <v>11</v>
      </c>
      <c r="G21" s="12"/>
      <c r="H21" s="254"/>
      <c r="I21" s="255"/>
      <c r="J21" s="14"/>
      <c r="K21" s="12"/>
      <c r="L21" s="32"/>
      <c r="M21" s="11">
        <f t="shared" si="0"/>
        <v>42741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43"/>
      <c r="S21" s="244"/>
      <c r="T21" s="23" t="s">
        <v>11</v>
      </c>
      <c r="U21" s="24"/>
    </row>
    <row r="22" spans="1:21" ht="46.5" customHeight="1">
      <c r="A22">
        <v>373</v>
      </c>
      <c r="C22" s="11">
        <v>42742</v>
      </c>
      <c r="D22" s="12" t="str">
        <f>INDEX(ｶﾚﾝﾀﾞｰ!$C$5:$QQ$44,VLOOKUP(初期入力!$D$4,初期入力!$H$3:$J$18,3,0),A22)</f>
        <v>土</v>
      </c>
      <c r="E22" s="41"/>
      <c r="F22" s="23" t="s">
        <v>11</v>
      </c>
      <c r="G22" s="12"/>
      <c r="H22" s="254"/>
      <c r="I22" s="255"/>
      <c r="J22" s="14"/>
      <c r="K22" s="12"/>
      <c r="L22" s="32"/>
      <c r="M22" s="11">
        <f t="shared" si="0"/>
        <v>42742</v>
      </c>
      <c r="N22" s="12" t="str">
        <f t="shared" si="0"/>
        <v>土</v>
      </c>
      <c r="O22" s="40">
        <f t="shared" si="0"/>
        <v>0</v>
      </c>
      <c r="P22" s="14" t="str">
        <f t="shared" si="0"/>
        <v>■</v>
      </c>
      <c r="Q22" s="24"/>
      <c r="R22" s="243"/>
      <c r="S22" s="244"/>
      <c r="T22" s="23" t="s">
        <v>11</v>
      </c>
      <c r="U22" s="24"/>
    </row>
    <row r="23" spans="1:21" ht="46.5" customHeight="1">
      <c r="A23">
        <v>374</v>
      </c>
      <c r="C23" s="11">
        <v>42743</v>
      </c>
      <c r="D23" s="12" t="str">
        <f>INDEX(ｶﾚﾝﾀﾞｰ!$C$5:$QQ$44,VLOOKUP(初期入力!$D$4,初期入力!$H$3:$J$18,3,0),A23)</f>
        <v>日</v>
      </c>
      <c r="E23" s="41"/>
      <c r="F23" s="23" t="s">
        <v>11</v>
      </c>
      <c r="G23" s="12"/>
      <c r="H23" s="254"/>
      <c r="I23" s="255"/>
      <c r="J23" s="14"/>
      <c r="K23" s="12"/>
      <c r="L23" s="32"/>
      <c r="M23" s="11">
        <f t="shared" si="0"/>
        <v>42743</v>
      </c>
      <c r="N23" s="12" t="str">
        <f t="shared" si="0"/>
        <v>日</v>
      </c>
      <c r="O23" s="40">
        <f t="shared" si="0"/>
        <v>0</v>
      </c>
      <c r="P23" s="14" t="str">
        <f t="shared" si="0"/>
        <v>■</v>
      </c>
      <c r="Q23" s="24"/>
      <c r="R23" s="243"/>
      <c r="S23" s="244"/>
      <c r="T23" s="23" t="s">
        <v>11</v>
      </c>
      <c r="U23" s="24"/>
    </row>
    <row r="24" spans="1:21" ht="46.5" customHeight="1">
      <c r="A24">
        <v>375</v>
      </c>
      <c r="C24" s="11">
        <v>42744</v>
      </c>
      <c r="D24" s="12" t="str">
        <f>INDEX(ｶﾚﾝﾀﾞｰ!$C$5:$QQ$44,VLOOKUP(初期入力!$D$4,初期入力!$H$3:$J$18,3,0),A24)</f>
        <v>月</v>
      </c>
      <c r="E24" s="41"/>
      <c r="F24" s="23" t="s">
        <v>11</v>
      </c>
      <c r="G24" s="12"/>
      <c r="H24" s="254"/>
      <c r="I24" s="255"/>
      <c r="J24" s="14"/>
      <c r="K24" s="12"/>
      <c r="L24" s="32"/>
      <c r="M24" s="11">
        <f t="shared" si="0"/>
        <v>42744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43"/>
      <c r="S24" s="244"/>
      <c r="T24" s="23" t="s">
        <v>11</v>
      </c>
      <c r="U24" s="24"/>
    </row>
    <row r="25" spans="1:21" ht="46.5" customHeight="1">
      <c r="A25">
        <v>376</v>
      </c>
      <c r="C25" s="11">
        <v>42745</v>
      </c>
      <c r="D25" s="12" t="str">
        <f>INDEX(ｶﾚﾝﾀﾞｰ!$C$5:$QQ$44,VLOOKUP(初期入力!$D$4,初期入力!$H$3:$J$18,3,0),A25)</f>
        <v>火</v>
      </c>
      <c r="E25" s="41"/>
      <c r="F25" s="23" t="s">
        <v>11</v>
      </c>
      <c r="G25" s="12"/>
      <c r="H25" s="254"/>
      <c r="I25" s="255"/>
      <c r="J25" s="14"/>
      <c r="K25" s="12"/>
      <c r="L25" s="32"/>
      <c r="M25" s="11">
        <f t="shared" si="0"/>
        <v>42745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43"/>
      <c r="S25" s="244"/>
      <c r="T25" s="23" t="s">
        <v>11</v>
      </c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377</v>
      </c>
      <c r="C36" s="11">
        <v>42746</v>
      </c>
      <c r="D36" s="12" t="str">
        <f>INDEX(ｶﾚﾝﾀﾞｰ!$C$5:$QQ$44,VLOOKUP(初期入力!$D$4,初期入力!$H$3:$J$18,3,0),A36)</f>
        <v>水</v>
      </c>
      <c r="E36" s="41"/>
      <c r="F36" s="23" t="s">
        <v>43</v>
      </c>
      <c r="G36" s="12"/>
      <c r="H36" s="254"/>
      <c r="I36" s="255"/>
      <c r="J36" s="14"/>
      <c r="K36" s="12"/>
      <c r="L36" s="32"/>
      <c r="M36" s="11">
        <f t="shared" ref="M36:O46" si="1">C36</f>
        <v>42746</v>
      </c>
      <c r="N36" s="12" t="str">
        <f t="shared" si="1"/>
        <v>水</v>
      </c>
      <c r="O36" s="40">
        <f>E36</f>
        <v>0</v>
      </c>
      <c r="P36" s="14" t="str">
        <f t="shared" ref="P36:P46" si="2">F36</f>
        <v>休</v>
      </c>
      <c r="Q36" s="24"/>
      <c r="R36" s="243"/>
      <c r="S36" s="244"/>
      <c r="T36" s="23" t="s">
        <v>43</v>
      </c>
      <c r="U36" s="24"/>
    </row>
    <row r="37" spans="1:21" ht="46.5" customHeight="1">
      <c r="A37">
        <v>378</v>
      </c>
      <c r="C37" s="11">
        <v>42747</v>
      </c>
      <c r="D37" s="12" t="str">
        <f>INDEX(ｶﾚﾝﾀﾞｰ!$C$5:$QQ$44,VLOOKUP(初期入力!$D$4,初期入力!$H$3:$J$18,3,0),A37)</f>
        <v>木</v>
      </c>
      <c r="E37" s="41"/>
      <c r="F37" s="23" t="s">
        <v>43</v>
      </c>
      <c r="G37" s="12"/>
      <c r="H37" s="254"/>
      <c r="I37" s="255"/>
      <c r="J37" s="14"/>
      <c r="K37" s="12"/>
      <c r="L37" s="32"/>
      <c r="M37" s="11">
        <f t="shared" si="1"/>
        <v>42747</v>
      </c>
      <c r="N37" s="12" t="str">
        <f t="shared" si="1"/>
        <v>木</v>
      </c>
      <c r="O37" s="40">
        <f t="shared" si="1"/>
        <v>0</v>
      </c>
      <c r="P37" s="14" t="str">
        <f t="shared" si="2"/>
        <v>休</v>
      </c>
      <c r="Q37" s="24"/>
      <c r="R37" s="243"/>
      <c r="S37" s="244"/>
      <c r="T37" s="23" t="s">
        <v>43</v>
      </c>
      <c r="U37" s="24"/>
    </row>
    <row r="38" spans="1:21" ht="46.5" customHeight="1">
      <c r="A38">
        <v>379</v>
      </c>
      <c r="C38" s="11">
        <v>42748</v>
      </c>
      <c r="D38" s="12" t="str">
        <f>INDEX(ｶﾚﾝﾀﾞｰ!$C$5:$QQ$44,VLOOKUP(初期入力!$D$4,初期入力!$H$3:$J$18,3,0),A38)</f>
        <v>金</v>
      </c>
      <c r="E38" s="41"/>
      <c r="F38" s="23" t="s">
        <v>11</v>
      </c>
      <c r="G38" s="10"/>
      <c r="H38" s="254"/>
      <c r="I38" s="255"/>
      <c r="J38" s="14"/>
      <c r="K38" s="12"/>
      <c r="L38" s="32"/>
      <c r="M38" s="11">
        <f t="shared" si="1"/>
        <v>42748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43"/>
      <c r="S38" s="244"/>
      <c r="T38" s="23" t="s">
        <v>11</v>
      </c>
      <c r="U38" s="24"/>
    </row>
    <row r="39" spans="1:21" ht="46.5" customHeight="1">
      <c r="A39">
        <v>380</v>
      </c>
      <c r="C39" s="11">
        <v>42749</v>
      </c>
      <c r="D39" s="12" t="str">
        <f>INDEX(ｶﾚﾝﾀﾞｰ!$C$5:$QQ$44,VLOOKUP(初期入力!$D$4,初期入力!$H$3:$J$18,3,0),A39)</f>
        <v>土</v>
      </c>
      <c r="E39" s="41"/>
      <c r="F39" s="23" t="s">
        <v>11</v>
      </c>
      <c r="G39" s="10"/>
      <c r="H39" s="254"/>
      <c r="I39" s="255"/>
      <c r="J39" s="14"/>
      <c r="K39" s="12"/>
      <c r="L39" s="32"/>
      <c r="M39" s="11">
        <f t="shared" si="1"/>
        <v>42749</v>
      </c>
      <c r="N39" s="12" t="str">
        <f t="shared" si="1"/>
        <v>土</v>
      </c>
      <c r="O39" s="40">
        <f t="shared" si="1"/>
        <v>0</v>
      </c>
      <c r="P39" s="14" t="str">
        <f t="shared" si="2"/>
        <v>■</v>
      </c>
      <c r="Q39" s="24"/>
      <c r="R39" s="243"/>
      <c r="S39" s="244"/>
      <c r="T39" s="23" t="s">
        <v>11</v>
      </c>
      <c r="U39" s="24"/>
    </row>
    <row r="40" spans="1:21" ht="46.5" customHeight="1">
      <c r="A40">
        <v>381</v>
      </c>
      <c r="C40" s="11">
        <v>42750</v>
      </c>
      <c r="D40" s="12" t="str">
        <f>INDEX(ｶﾚﾝﾀﾞｰ!$C$5:$QQ$44,VLOOKUP(初期入力!$D$4,初期入力!$H$3:$J$18,3,0),A40)</f>
        <v>日</v>
      </c>
      <c r="E40" s="41"/>
      <c r="F40" s="23" t="s">
        <v>11</v>
      </c>
      <c r="G40" s="12"/>
      <c r="H40" s="254"/>
      <c r="I40" s="255"/>
      <c r="J40" s="14"/>
      <c r="K40" s="12"/>
      <c r="L40" s="32"/>
      <c r="M40" s="11">
        <f t="shared" si="1"/>
        <v>42750</v>
      </c>
      <c r="N40" s="12" t="str">
        <f t="shared" si="1"/>
        <v>日</v>
      </c>
      <c r="O40" s="40">
        <f t="shared" si="1"/>
        <v>0</v>
      </c>
      <c r="P40" s="14" t="str">
        <f t="shared" si="2"/>
        <v>■</v>
      </c>
      <c r="Q40" s="24"/>
      <c r="R40" s="243"/>
      <c r="S40" s="244"/>
      <c r="T40" s="23" t="s">
        <v>11</v>
      </c>
      <c r="U40" s="24"/>
    </row>
    <row r="41" spans="1:21" ht="46.5" customHeight="1">
      <c r="A41">
        <v>382</v>
      </c>
      <c r="C41" s="11">
        <v>42751</v>
      </c>
      <c r="D41" s="12" t="str">
        <f>INDEX(ｶﾚﾝﾀﾞｰ!$C$5:$QQ$44,VLOOKUP(初期入力!$D$4,初期入力!$H$3:$J$18,3,0),A41)</f>
        <v>月</v>
      </c>
      <c r="E41" s="41"/>
      <c r="F41" s="23" t="s">
        <v>11</v>
      </c>
      <c r="G41" s="12"/>
      <c r="H41" s="254"/>
      <c r="I41" s="255"/>
      <c r="J41" s="14"/>
      <c r="K41" s="12"/>
      <c r="L41" s="32"/>
      <c r="M41" s="11">
        <f t="shared" si="1"/>
        <v>42751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43"/>
      <c r="S41" s="244"/>
      <c r="T41" s="23" t="s">
        <v>11</v>
      </c>
      <c r="U41" s="24"/>
    </row>
    <row r="42" spans="1:21" ht="46.5" customHeight="1">
      <c r="A42">
        <v>383</v>
      </c>
      <c r="C42" s="11">
        <v>42752</v>
      </c>
      <c r="D42" s="12" t="str">
        <f>INDEX(ｶﾚﾝﾀﾞｰ!$C$5:$QQ$44,VLOOKUP(初期入力!$D$4,初期入力!$H$3:$J$18,3,0),A42)</f>
        <v>火</v>
      </c>
      <c r="E42" s="41"/>
      <c r="F42" s="23" t="s">
        <v>11</v>
      </c>
      <c r="G42" s="12"/>
      <c r="H42" s="254"/>
      <c r="I42" s="255"/>
      <c r="J42" s="14"/>
      <c r="K42" s="12"/>
      <c r="L42" s="32"/>
      <c r="M42" s="11">
        <f t="shared" si="1"/>
        <v>42752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43"/>
      <c r="S42" s="244"/>
      <c r="T42" s="23" t="s">
        <v>11</v>
      </c>
      <c r="U42" s="24"/>
    </row>
    <row r="43" spans="1:21" ht="46.5" customHeight="1">
      <c r="A43">
        <v>384</v>
      </c>
      <c r="C43" s="11">
        <v>42753</v>
      </c>
      <c r="D43" s="12" t="str">
        <f>INDEX(ｶﾚﾝﾀﾞｰ!$C$5:$QQ$44,VLOOKUP(初期入力!$D$4,初期入力!$H$3:$J$18,3,0),A43)</f>
        <v>水</v>
      </c>
      <c r="E43" s="41"/>
      <c r="F43" s="23" t="s">
        <v>43</v>
      </c>
      <c r="G43" s="12"/>
      <c r="H43" s="254"/>
      <c r="I43" s="255"/>
      <c r="J43" s="14"/>
      <c r="K43" s="12"/>
      <c r="L43" s="32"/>
      <c r="M43" s="11">
        <f t="shared" si="1"/>
        <v>42753</v>
      </c>
      <c r="N43" s="12" t="str">
        <f t="shared" si="1"/>
        <v>水</v>
      </c>
      <c r="O43" s="40">
        <f t="shared" si="1"/>
        <v>0</v>
      </c>
      <c r="P43" s="14" t="str">
        <f t="shared" si="2"/>
        <v>休</v>
      </c>
      <c r="Q43" s="24"/>
      <c r="R43" s="243"/>
      <c r="S43" s="244"/>
      <c r="T43" s="23" t="s">
        <v>43</v>
      </c>
      <c r="U43" s="24"/>
    </row>
    <row r="44" spans="1:21" ht="46.5" customHeight="1">
      <c r="A44">
        <v>385</v>
      </c>
      <c r="C44" s="11">
        <v>42754</v>
      </c>
      <c r="D44" s="12" t="str">
        <f>INDEX(ｶﾚﾝﾀﾞｰ!$C$5:$QQ$44,VLOOKUP(初期入力!$D$4,初期入力!$H$3:$J$18,3,0),A44)</f>
        <v>木</v>
      </c>
      <c r="E44" s="41"/>
      <c r="F44" s="23" t="s">
        <v>43</v>
      </c>
      <c r="G44" s="12"/>
      <c r="H44" s="254"/>
      <c r="I44" s="255"/>
      <c r="J44" s="14"/>
      <c r="K44" s="12"/>
      <c r="L44" s="32"/>
      <c r="M44" s="11">
        <f t="shared" si="1"/>
        <v>42754</v>
      </c>
      <c r="N44" s="12" t="str">
        <f t="shared" si="1"/>
        <v>木</v>
      </c>
      <c r="O44" s="40">
        <f t="shared" si="1"/>
        <v>0</v>
      </c>
      <c r="P44" s="14" t="str">
        <f t="shared" si="2"/>
        <v>休</v>
      </c>
      <c r="Q44" s="24"/>
      <c r="R44" s="243"/>
      <c r="S44" s="244"/>
      <c r="T44" s="23" t="s">
        <v>11</v>
      </c>
      <c r="U44" s="24"/>
    </row>
    <row r="45" spans="1:21" ht="46.5" customHeight="1">
      <c r="A45">
        <v>386</v>
      </c>
      <c r="C45" s="11">
        <v>42755</v>
      </c>
      <c r="D45" s="12" t="str">
        <f>INDEX(ｶﾚﾝﾀﾞｰ!$C$5:$QQ$44,VLOOKUP(初期入力!$D$4,初期入力!$H$3:$J$18,3,0),A45)</f>
        <v>金</v>
      </c>
      <c r="E45" s="41"/>
      <c r="F45" s="23" t="s">
        <v>11</v>
      </c>
      <c r="G45" s="12"/>
      <c r="H45" s="254"/>
      <c r="I45" s="255"/>
      <c r="J45" s="14"/>
      <c r="K45" s="12"/>
      <c r="L45" s="32"/>
      <c r="M45" s="11">
        <f t="shared" si="1"/>
        <v>42755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43"/>
      <c r="S45" s="244"/>
      <c r="T45" s="23" t="s">
        <v>11</v>
      </c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387</v>
      </c>
      <c r="C56" s="11">
        <v>42756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54"/>
      <c r="I56" s="255"/>
      <c r="J56" s="14"/>
      <c r="K56" s="12"/>
      <c r="L56" s="32"/>
      <c r="M56" s="11">
        <f t="shared" ref="M56:O66" si="3">C56</f>
        <v>42756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43"/>
      <c r="S56" s="244"/>
      <c r="T56" s="23"/>
      <c r="U56" s="24"/>
    </row>
    <row r="57" spans="1:21" ht="46.5" customHeight="1">
      <c r="A57">
        <v>388</v>
      </c>
      <c r="C57" s="11">
        <v>42757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54"/>
      <c r="I57" s="255"/>
      <c r="J57" s="14"/>
      <c r="K57" s="12"/>
      <c r="L57" s="32"/>
      <c r="M57" s="11">
        <f t="shared" si="3"/>
        <v>42757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43"/>
      <c r="S57" s="244"/>
      <c r="T57" s="23"/>
      <c r="U57" s="24"/>
    </row>
    <row r="58" spans="1:21" ht="46.5" customHeight="1">
      <c r="A58">
        <v>389</v>
      </c>
      <c r="C58" s="11">
        <v>42758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54"/>
      <c r="I58" s="255"/>
      <c r="J58" s="14"/>
      <c r="K58" s="12"/>
      <c r="L58" s="32"/>
      <c r="M58" s="11">
        <f t="shared" si="3"/>
        <v>42758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43"/>
      <c r="S58" s="244"/>
      <c r="T58" s="23"/>
      <c r="U58" s="24"/>
    </row>
    <row r="59" spans="1:21" ht="46.5" customHeight="1">
      <c r="A59">
        <v>390</v>
      </c>
      <c r="C59" s="11">
        <v>42759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54"/>
      <c r="I59" s="255"/>
      <c r="J59" s="14"/>
      <c r="K59" s="12"/>
      <c r="L59" s="32"/>
      <c r="M59" s="11">
        <f t="shared" si="3"/>
        <v>42759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43"/>
      <c r="S59" s="244"/>
      <c r="T59" s="23"/>
      <c r="U59" s="24"/>
    </row>
    <row r="60" spans="1:21" ht="46.5" customHeight="1">
      <c r="A60">
        <v>391</v>
      </c>
      <c r="C60" s="11">
        <v>42760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54"/>
      <c r="I60" s="255"/>
      <c r="J60" s="14"/>
      <c r="K60" s="12"/>
      <c r="L60" s="32"/>
      <c r="M60" s="11">
        <f t="shared" si="3"/>
        <v>42760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43"/>
      <c r="S60" s="244"/>
      <c r="T60" s="23"/>
      <c r="U60" s="24"/>
    </row>
    <row r="61" spans="1:21" ht="46.5" customHeight="1">
      <c r="A61">
        <v>392</v>
      </c>
      <c r="C61" s="11">
        <v>42761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54"/>
      <c r="I61" s="255"/>
      <c r="J61" s="14"/>
      <c r="K61" s="12"/>
      <c r="L61" s="32"/>
      <c r="M61" s="11">
        <f t="shared" si="3"/>
        <v>42761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43"/>
      <c r="S61" s="244"/>
      <c r="T61" s="23"/>
      <c r="U61" s="24"/>
    </row>
    <row r="62" spans="1:21" ht="46.5" customHeight="1">
      <c r="A62">
        <v>393</v>
      </c>
      <c r="C62" s="11">
        <v>42762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54"/>
      <c r="I62" s="255"/>
      <c r="J62" s="14"/>
      <c r="K62" s="12"/>
      <c r="L62" s="32"/>
      <c r="M62" s="11">
        <f t="shared" si="3"/>
        <v>42762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43"/>
      <c r="S62" s="244"/>
      <c r="T62" s="23"/>
      <c r="U62" s="24"/>
    </row>
    <row r="63" spans="1:21" ht="46.5" customHeight="1">
      <c r="A63">
        <v>394</v>
      </c>
      <c r="C63" s="11">
        <v>42763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54"/>
      <c r="I63" s="255"/>
      <c r="J63" s="14"/>
      <c r="K63" s="12"/>
      <c r="L63" s="32"/>
      <c r="M63" s="11">
        <f t="shared" si="3"/>
        <v>42763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43"/>
      <c r="S63" s="244"/>
      <c r="T63" s="23"/>
      <c r="U63" s="24"/>
    </row>
    <row r="64" spans="1:21" ht="46.5" customHeight="1">
      <c r="A64">
        <v>395</v>
      </c>
      <c r="C64" s="11">
        <v>42764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54"/>
      <c r="I64" s="255"/>
      <c r="J64" s="14"/>
      <c r="K64" s="12"/>
      <c r="L64" s="32"/>
      <c r="M64" s="11">
        <f t="shared" si="3"/>
        <v>42764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43"/>
      <c r="S64" s="244"/>
      <c r="T64" s="23"/>
      <c r="U64" s="24"/>
    </row>
    <row r="65" spans="1:21" ht="46.5" customHeight="1">
      <c r="A65">
        <v>396</v>
      </c>
      <c r="C65" s="11">
        <v>42765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54"/>
      <c r="I65" s="255"/>
      <c r="J65" s="14"/>
      <c r="K65" s="12"/>
      <c r="L65" s="32"/>
      <c r="M65" s="11">
        <f t="shared" si="3"/>
        <v>42765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43"/>
      <c r="S65" s="244"/>
      <c r="T65" s="23"/>
      <c r="U65" s="24"/>
    </row>
    <row r="66" spans="1:21" ht="46.5" customHeight="1">
      <c r="A66">
        <v>397</v>
      </c>
      <c r="C66" s="11">
        <v>42766</v>
      </c>
      <c r="D66" s="12" t="str">
        <f>INDEX(ｶﾚﾝﾀﾞｰ!$C$5:$QQ$44,VLOOKUP(初期入力!$D$4,初期入力!$H$3:$J$18,3,0),A66)</f>
        <v>火</v>
      </c>
      <c r="E66" s="41"/>
      <c r="F66" s="23"/>
      <c r="G66" s="12"/>
      <c r="H66" s="254"/>
      <c r="I66" s="255"/>
      <c r="J66" s="14"/>
      <c r="K66" s="12"/>
      <c r="L66" s="32"/>
      <c r="M66" s="11">
        <f t="shared" si="3"/>
        <v>42766</v>
      </c>
      <c r="N66" s="12" t="str">
        <f t="shared" si="3"/>
        <v>火</v>
      </c>
      <c r="O66" s="40">
        <f t="shared" si="3"/>
        <v>0</v>
      </c>
      <c r="P66" s="14">
        <f t="shared" si="4"/>
        <v>0</v>
      </c>
      <c r="Q66" s="24"/>
      <c r="R66" s="243"/>
      <c r="S66" s="244"/>
      <c r="T66" s="23"/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81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398</v>
      </c>
      <c r="C16" s="11">
        <v>42767</v>
      </c>
      <c r="D16" s="12" t="str">
        <f>INDEX(ｶﾚﾝﾀﾞｰ!$C$5:$QQ$44,VLOOKUP(初期入力!$D$4,初期入力!$H$3:$J$18,3,0),A16)</f>
        <v>水</v>
      </c>
      <c r="E16" s="41"/>
      <c r="F16" s="23"/>
      <c r="G16" s="12"/>
      <c r="H16" s="254"/>
      <c r="I16" s="255"/>
      <c r="J16" s="14"/>
      <c r="K16" s="12"/>
      <c r="L16" s="32"/>
      <c r="M16" s="11">
        <f>C16</f>
        <v>42767</v>
      </c>
      <c r="N16" s="12" t="str">
        <f>D16</f>
        <v>水</v>
      </c>
      <c r="O16" s="40">
        <f>E16</f>
        <v>0</v>
      </c>
      <c r="P16" s="14">
        <f>F16</f>
        <v>0</v>
      </c>
      <c r="Q16" s="24"/>
      <c r="R16" s="243"/>
      <c r="S16" s="244"/>
      <c r="T16" s="23"/>
      <c r="U16" s="24"/>
    </row>
    <row r="17" spans="1:21" ht="46.5" customHeight="1">
      <c r="A17">
        <v>399</v>
      </c>
      <c r="C17" s="11">
        <v>42768</v>
      </c>
      <c r="D17" s="12" t="str">
        <f>INDEX(ｶﾚﾝﾀﾞｰ!$C$5:$QQ$44,VLOOKUP(初期入力!$D$4,初期入力!$H$3:$J$18,3,0),A17)</f>
        <v>木</v>
      </c>
      <c r="E17" s="41"/>
      <c r="F17" s="23"/>
      <c r="G17" s="12"/>
      <c r="H17" s="254"/>
      <c r="I17" s="255"/>
      <c r="J17" s="14"/>
      <c r="K17" s="12"/>
      <c r="L17" s="32"/>
      <c r="M17" s="11">
        <f t="shared" ref="M17:P26" si="0">C17</f>
        <v>42768</v>
      </c>
      <c r="N17" s="12" t="str">
        <f t="shared" si="0"/>
        <v>木</v>
      </c>
      <c r="O17" s="40">
        <f t="shared" si="0"/>
        <v>0</v>
      </c>
      <c r="P17" s="14">
        <f t="shared" si="0"/>
        <v>0</v>
      </c>
      <c r="Q17" s="24"/>
      <c r="R17" s="243"/>
      <c r="S17" s="244"/>
      <c r="T17" s="23"/>
      <c r="U17" s="24"/>
    </row>
    <row r="18" spans="1:21" ht="46.5" customHeight="1">
      <c r="A18">
        <v>400</v>
      </c>
      <c r="C18" s="11">
        <v>42769</v>
      </c>
      <c r="D18" s="12" t="str">
        <f>INDEX(ｶﾚﾝﾀﾞｰ!$C$5:$QQ$44,VLOOKUP(初期入力!$D$4,初期入力!$H$3:$J$18,3,0),A18)</f>
        <v>金</v>
      </c>
      <c r="E18" s="41"/>
      <c r="F18" s="23"/>
      <c r="G18" s="10"/>
      <c r="H18" s="254"/>
      <c r="I18" s="255"/>
      <c r="J18" s="14"/>
      <c r="K18" s="12"/>
      <c r="L18" s="32"/>
      <c r="M18" s="11">
        <f t="shared" si="0"/>
        <v>42769</v>
      </c>
      <c r="N18" s="12" t="str">
        <f t="shared" si="0"/>
        <v>金</v>
      </c>
      <c r="O18" s="40">
        <f t="shared" si="0"/>
        <v>0</v>
      </c>
      <c r="P18" s="14">
        <f t="shared" si="0"/>
        <v>0</v>
      </c>
      <c r="Q18" s="24"/>
      <c r="R18" s="243"/>
      <c r="S18" s="244"/>
      <c r="T18" s="23"/>
      <c r="U18" s="24"/>
    </row>
    <row r="19" spans="1:21" ht="46.5" customHeight="1">
      <c r="A19">
        <v>401</v>
      </c>
      <c r="C19" s="11">
        <v>42770</v>
      </c>
      <c r="D19" s="12" t="str">
        <f>INDEX(ｶﾚﾝﾀﾞｰ!$C$5:$QQ$44,VLOOKUP(初期入力!$D$4,初期入力!$H$3:$J$18,3,0),A19)</f>
        <v>土</v>
      </c>
      <c r="E19" s="41"/>
      <c r="F19" s="23"/>
      <c r="G19" s="10"/>
      <c r="H19" s="254"/>
      <c r="I19" s="255"/>
      <c r="J19" s="14"/>
      <c r="K19" s="12"/>
      <c r="L19" s="32"/>
      <c r="M19" s="11">
        <f t="shared" si="0"/>
        <v>42770</v>
      </c>
      <c r="N19" s="12" t="str">
        <f t="shared" si="0"/>
        <v>土</v>
      </c>
      <c r="O19" s="40">
        <f t="shared" si="0"/>
        <v>0</v>
      </c>
      <c r="P19" s="14">
        <f t="shared" si="0"/>
        <v>0</v>
      </c>
      <c r="Q19" s="24"/>
      <c r="R19" s="243"/>
      <c r="S19" s="244"/>
      <c r="T19" s="23"/>
      <c r="U19" s="24"/>
    </row>
    <row r="20" spans="1:21" ht="46.5" customHeight="1">
      <c r="A20">
        <v>402</v>
      </c>
      <c r="C20" s="11">
        <v>42771</v>
      </c>
      <c r="D20" s="12" t="str">
        <f>INDEX(ｶﾚﾝﾀﾞｰ!$C$5:$QQ$44,VLOOKUP(初期入力!$D$4,初期入力!$H$3:$J$18,3,0),A20)</f>
        <v>日</v>
      </c>
      <c r="E20" s="41"/>
      <c r="F20" s="23"/>
      <c r="G20" s="12"/>
      <c r="H20" s="254"/>
      <c r="I20" s="255"/>
      <c r="J20" s="14"/>
      <c r="K20" s="12"/>
      <c r="L20" s="32"/>
      <c r="M20" s="11">
        <f t="shared" si="0"/>
        <v>42771</v>
      </c>
      <c r="N20" s="12" t="str">
        <f t="shared" si="0"/>
        <v>日</v>
      </c>
      <c r="O20" s="40">
        <f t="shared" si="0"/>
        <v>0</v>
      </c>
      <c r="P20" s="14">
        <f t="shared" si="0"/>
        <v>0</v>
      </c>
      <c r="Q20" s="24"/>
      <c r="R20" s="243"/>
      <c r="S20" s="244"/>
      <c r="T20" s="23"/>
      <c r="U20" s="24"/>
    </row>
    <row r="21" spans="1:21" ht="46.5" customHeight="1">
      <c r="A21">
        <v>403</v>
      </c>
      <c r="C21" s="11">
        <v>42772</v>
      </c>
      <c r="D21" s="12" t="str">
        <f>INDEX(ｶﾚﾝﾀﾞｰ!$C$5:$QQ$44,VLOOKUP(初期入力!$D$4,初期入力!$H$3:$J$18,3,0),A21)</f>
        <v>月</v>
      </c>
      <c r="E21" s="41"/>
      <c r="F21" s="23"/>
      <c r="G21" s="12"/>
      <c r="H21" s="254"/>
      <c r="I21" s="255"/>
      <c r="J21" s="14"/>
      <c r="K21" s="12"/>
      <c r="L21" s="32"/>
      <c r="M21" s="11">
        <f t="shared" si="0"/>
        <v>42772</v>
      </c>
      <c r="N21" s="12" t="str">
        <f t="shared" si="0"/>
        <v>月</v>
      </c>
      <c r="O21" s="40">
        <f t="shared" si="0"/>
        <v>0</v>
      </c>
      <c r="P21" s="14">
        <f t="shared" si="0"/>
        <v>0</v>
      </c>
      <c r="Q21" s="24"/>
      <c r="R21" s="243"/>
      <c r="S21" s="244"/>
      <c r="T21" s="23"/>
      <c r="U21" s="24"/>
    </row>
    <row r="22" spans="1:21" ht="46.5" customHeight="1">
      <c r="A22">
        <v>404</v>
      </c>
      <c r="C22" s="11">
        <v>42773</v>
      </c>
      <c r="D22" s="12" t="str">
        <f>INDEX(ｶﾚﾝﾀﾞｰ!$C$5:$QQ$44,VLOOKUP(初期入力!$D$4,初期入力!$H$3:$J$18,3,0),A22)</f>
        <v>火</v>
      </c>
      <c r="E22" s="41"/>
      <c r="F22" s="23"/>
      <c r="G22" s="12"/>
      <c r="H22" s="254"/>
      <c r="I22" s="255"/>
      <c r="J22" s="14"/>
      <c r="K22" s="12"/>
      <c r="L22" s="32"/>
      <c r="M22" s="11">
        <f t="shared" si="0"/>
        <v>42773</v>
      </c>
      <c r="N22" s="12" t="str">
        <f t="shared" si="0"/>
        <v>火</v>
      </c>
      <c r="O22" s="40">
        <f t="shared" si="0"/>
        <v>0</v>
      </c>
      <c r="P22" s="14">
        <f t="shared" si="0"/>
        <v>0</v>
      </c>
      <c r="Q22" s="24"/>
      <c r="R22" s="243"/>
      <c r="S22" s="244"/>
      <c r="T22" s="23"/>
      <c r="U22" s="24"/>
    </row>
    <row r="23" spans="1:21" ht="46.5" customHeight="1">
      <c r="A23">
        <v>405</v>
      </c>
      <c r="C23" s="11">
        <v>42774</v>
      </c>
      <c r="D23" s="12" t="str">
        <f>INDEX(ｶﾚﾝﾀﾞｰ!$C$5:$QQ$44,VLOOKUP(初期入力!$D$4,初期入力!$H$3:$J$18,3,0),A23)</f>
        <v>水</v>
      </c>
      <c r="E23" s="41"/>
      <c r="F23" s="23"/>
      <c r="G23" s="12"/>
      <c r="H23" s="254"/>
      <c r="I23" s="255"/>
      <c r="J23" s="14"/>
      <c r="K23" s="12"/>
      <c r="L23" s="32"/>
      <c r="M23" s="11">
        <f t="shared" si="0"/>
        <v>42774</v>
      </c>
      <c r="N23" s="12" t="str">
        <f t="shared" si="0"/>
        <v>水</v>
      </c>
      <c r="O23" s="40">
        <f t="shared" si="0"/>
        <v>0</v>
      </c>
      <c r="P23" s="14">
        <f t="shared" si="0"/>
        <v>0</v>
      </c>
      <c r="Q23" s="24"/>
      <c r="R23" s="243"/>
      <c r="S23" s="244"/>
      <c r="T23" s="23"/>
      <c r="U23" s="24"/>
    </row>
    <row r="24" spans="1:21" ht="46.5" customHeight="1">
      <c r="A24">
        <v>406</v>
      </c>
      <c r="C24" s="11">
        <v>42775</v>
      </c>
      <c r="D24" s="12" t="str">
        <f>INDEX(ｶﾚﾝﾀﾞｰ!$C$5:$QQ$44,VLOOKUP(初期入力!$D$4,初期入力!$H$3:$J$18,3,0),A24)</f>
        <v>木</v>
      </c>
      <c r="E24" s="41"/>
      <c r="F24" s="23"/>
      <c r="G24" s="12"/>
      <c r="H24" s="254"/>
      <c r="I24" s="255"/>
      <c r="J24" s="14"/>
      <c r="K24" s="12"/>
      <c r="L24" s="32"/>
      <c r="M24" s="11">
        <f t="shared" si="0"/>
        <v>42775</v>
      </c>
      <c r="N24" s="12" t="str">
        <f t="shared" si="0"/>
        <v>木</v>
      </c>
      <c r="O24" s="40">
        <f t="shared" si="0"/>
        <v>0</v>
      </c>
      <c r="P24" s="14">
        <f t="shared" si="0"/>
        <v>0</v>
      </c>
      <c r="Q24" s="24"/>
      <c r="R24" s="243"/>
      <c r="S24" s="244"/>
      <c r="T24" s="23"/>
      <c r="U24" s="24"/>
    </row>
    <row r="25" spans="1:21" ht="46.5" customHeight="1">
      <c r="A25">
        <v>407</v>
      </c>
      <c r="C25" s="11">
        <v>42776</v>
      </c>
      <c r="D25" s="12" t="str">
        <f>INDEX(ｶﾚﾝﾀﾞｰ!$C$5:$QQ$44,VLOOKUP(初期入力!$D$4,初期入力!$H$3:$J$18,3,0),A25)</f>
        <v>金</v>
      </c>
      <c r="E25" s="41"/>
      <c r="F25" s="23"/>
      <c r="G25" s="12"/>
      <c r="H25" s="254"/>
      <c r="I25" s="255"/>
      <c r="J25" s="14"/>
      <c r="K25" s="12"/>
      <c r="L25" s="32"/>
      <c r="M25" s="11">
        <f t="shared" si="0"/>
        <v>42776</v>
      </c>
      <c r="N25" s="12" t="str">
        <f t="shared" si="0"/>
        <v>金</v>
      </c>
      <c r="O25" s="40">
        <f t="shared" si="0"/>
        <v>0</v>
      </c>
      <c r="P25" s="14">
        <f t="shared" si="0"/>
        <v>0</v>
      </c>
      <c r="Q25" s="24"/>
      <c r="R25" s="243"/>
      <c r="S25" s="244"/>
      <c r="T25" s="23"/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408</v>
      </c>
      <c r="C36" s="11">
        <v>42777</v>
      </c>
      <c r="D36" s="12" t="str">
        <f>INDEX(ｶﾚﾝﾀﾞｰ!$C$5:$QQ$44,VLOOKUP(初期入力!$D$4,初期入力!$H$3:$J$18,3,0),A36)</f>
        <v>土</v>
      </c>
      <c r="E36" s="41"/>
      <c r="F36" s="23"/>
      <c r="G36" s="12"/>
      <c r="H36" s="254"/>
      <c r="I36" s="255"/>
      <c r="J36" s="14"/>
      <c r="K36" s="12"/>
      <c r="L36" s="32"/>
      <c r="M36" s="11">
        <f t="shared" ref="M36:O46" si="1">C36</f>
        <v>42777</v>
      </c>
      <c r="N36" s="12" t="str">
        <f t="shared" si="1"/>
        <v>土</v>
      </c>
      <c r="O36" s="40">
        <f>E36</f>
        <v>0</v>
      </c>
      <c r="P36" s="14">
        <f t="shared" ref="P36:P46" si="2">F36</f>
        <v>0</v>
      </c>
      <c r="Q36" s="24"/>
      <c r="R36" s="243"/>
      <c r="S36" s="244"/>
      <c r="T36" s="23"/>
      <c r="U36" s="24"/>
    </row>
    <row r="37" spans="1:21" ht="46.5" customHeight="1">
      <c r="A37">
        <v>409</v>
      </c>
      <c r="C37" s="11">
        <v>42778</v>
      </c>
      <c r="D37" s="12" t="str">
        <f>INDEX(ｶﾚﾝﾀﾞｰ!$C$5:$QQ$44,VLOOKUP(初期入力!$D$4,初期入力!$H$3:$J$18,3,0),A37)</f>
        <v>日</v>
      </c>
      <c r="E37" s="41"/>
      <c r="F37" s="23"/>
      <c r="G37" s="12"/>
      <c r="H37" s="254"/>
      <c r="I37" s="255"/>
      <c r="J37" s="14"/>
      <c r="K37" s="12"/>
      <c r="L37" s="32"/>
      <c r="M37" s="11">
        <f t="shared" si="1"/>
        <v>42778</v>
      </c>
      <c r="N37" s="12" t="str">
        <f t="shared" si="1"/>
        <v>日</v>
      </c>
      <c r="O37" s="40">
        <f t="shared" si="1"/>
        <v>0</v>
      </c>
      <c r="P37" s="14">
        <f t="shared" si="2"/>
        <v>0</v>
      </c>
      <c r="Q37" s="24"/>
      <c r="R37" s="243"/>
      <c r="S37" s="244"/>
      <c r="T37" s="23"/>
      <c r="U37" s="24"/>
    </row>
    <row r="38" spans="1:21" ht="46.5" customHeight="1">
      <c r="A38">
        <v>410</v>
      </c>
      <c r="C38" s="11">
        <v>42779</v>
      </c>
      <c r="D38" s="12" t="str">
        <f>INDEX(ｶﾚﾝﾀﾞｰ!$C$5:$QQ$44,VLOOKUP(初期入力!$D$4,初期入力!$H$3:$J$18,3,0),A38)</f>
        <v>月</v>
      </c>
      <c r="E38" s="41"/>
      <c r="F38" s="23"/>
      <c r="G38" s="10"/>
      <c r="H38" s="254"/>
      <c r="I38" s="255"/>
      <c r="J38" s="14"/>
      <c r="K38" s="12"/>
      <c r="L38" s="32"/>
      <c r="M38" s="11">
        <f t="shared" si="1"/>
        <v>42779</v>
      </c>
      <c r="N38" s="12" t="str">
        <f t="shared" si="1"/>
        <v>月</v>
      </c>
      <c r="O38" s="40">
        <f t="shared" si="1"/>
        <v>0</v>
      </c>
      <c r="P38" s="14">
        <f t="shared" si="2"/>
        <v>0</v>
      </c>
      <c r="Q38" s="24"/>
      <c r="R38" s="243"/>
      <c r="S38" s="244"/>
      <c r="T38" s="23"/>
      <c r="U38" s="24"/>
    </row>
    <row r="39" spans="1:21" ht="46.5" customHeight="1">
      <c r="A39">
        <v>411</v>
      </c>
      <c r="C39" s="11">
        <v>42780</v>
      </c>
      <c r="D39" s="12" t="str">
        <f>INDEX(ｶﾚﾝﾀﾞｰ!$C$5:$QQ$44,VLOOKUP(初期入力!$D$4,初期入力!$H$3:$J$18,3,0),A39)</f>
        <v>火</v>
      </c>
      <c r="E39" s="41"/>
      <c r="F39" s="23"/>
      <c r="G39" s="10"/>
      <c r="H39" s="254"/>
      <c r="I39" s="255"/>
      <c r="J39" s="14"/>
      <c r="K39" s="12"/>
      <c r="L39" s="32"/>
      <c r="M39" s="11">
        <f t="shared" si="1"/>
        <v>42780</v>
      </c>
      <c r="N39" s="12" t="str">
        <f t="shared" si="1"/>
        <v>火</v>
      </c>
      <c r="O39" s="40">
        <f t="shared" si="1"/>
        <v>0</v>
      </c>
      <c r="P39" s="14">
        <f t="shared" si="2"/>
        <v>0</v>
      </c>
      <c r="Q39" s="24"/>
      <c r="R39" s="243"/>
      <c r="S39" s="244"/>
      <c r="T39" s="23"/>
      <c r="U39" s="24"/>
    </row>
    <row r="40" spans="1:21" ht="46.5" customHeight="1">
      <c r="A40">
        <v>412</v>
      </c>
      <c r="C40" s="11">
        <v>42781</v>
      </c>
      <c r="D40" s="12" t="str">
        <f>INDEX(ｶﾚﾝﾀﾞｰ!$C$5:$QQ$44,VLOOKUP(初期入力!$D$4,初期入力!$H$3:$J$18,3,0),A40)</f>
        <v>水</v>
      </c>
      <c r="E40" s="41"/>
      <c r="F40" s="23"/>
      <c r="G40" s="12"/>
      <c r="H40" s="254"/>
      <c r="I40" s="255"/>
      <c r="J40" s="14"/>
      <c r="K40" s="12"/>
      <c r="L40" s="32"/>
      <c r="M40" s="11">
        <f t="shared" si="1"/>
        <v>42781</v>
      </c>
      <c r="N40" s="12" t="str">
        <f t="shared" si="1"/>
        <v>水</v>
      </c>
      <c r="O40" s="40">
        <f t="shared" si="1"/>
        <v>0</v>
      </c>
      <c r="P40" s="14">
        <f t="shared" si="2"/>
        <v>0</v>
      </c>
      <c r="Q40" s="24"/>
      <c r="R40" s="243"/>
      <c r="S40" s="244"/>
      <c r="T40" s="23"/>
      <c r="U40" s="24"/>
    </row>
    <row r="41" spans="1:21" ht="46.5" customHeight="1">
      <c r="A41">
        <v>413</v>
      </c>
      <c r="C41" s="11">
        <v>42782</v>
      </c>
      <c r="D41" s="12" t="str">
        <f>INDEX(ｶﾚﾝﾀﾞｰ!$C$5:$QQ$44,VLOOKUP(初期入力!$D$4,初期入力!$H$3:$J$18,3,0),A41)</f>
        <v>木</v>
      </c>
      <c r="E41" s="41"/>
      <c r="F41" s="23"/>
      <c r="G41" s="12"/>
      <c r="H41" s="254"/>
      <c r="I41" s="255"/>
      <c r="J41" s="14"/>
      <c r="K41" s="12"/>
      <c r="L41" s="32"/>
      <c r="M41" s="11">
        <f t="shared" si="1"/>
        <v>42782</v>
      </c>
      <c r="N41" s="12" t="str">
        <f t="shared" si="1"/>
        <v>木</v>
      </c>
      <c r="O41" s="40">
        <f t="shared" si="1"/>
        <v>0</v>
      </c>
      <c r="P41" s="14">
        <f t="shared" si="2"/>
        <v>0</v>
      </c>
      <c r="Q41" s="24"/>
      <c r="R41" s="243"/>
      <c r="S41" s="244"/>
      <c r="T41" s="23"/>
      <c r="U41" s="24"/>
    </row>
    <row r="42" spans="1:21" ht="46.5" customHeight="1">
      <c r="A42">
        <v>414</v>
      </c>
      <c r="C42" s="11">
        <v>42783</v>
      </c>
      <c r="D42" s="12" t="str">
        <f>INDEX(ｶﾚﾝﾀﾞｰ!$C$5:$QQ$44,VLOOKUP(初期入力!$D$4,初期入力!$H$3:$J$18,3,0),A42)</f>
        <v>金</v>
      </c>
      <c r="E42" s="41"/>
      <c r="F42" s="23"/>
      <c r="G42" s="12"/>
      <c r="H42" s="254"/>
      <c r="I42" s="255"/>
      <c r="J42" s="14"/>
      <c r="K42" s="12"/>
      <c r="L42" s="32"/>
      <c r="M42" s="11">
        <f t="shared" si="1"/>
        <v>42783</v>
      </c>
      <c r="N42" s="12" t="str">
        <f t="shared" si="1"/>
        <v>金</v>
      </c>
      <c r="O42" s="40">
        <f t="shared" si="1"/>
        <v>0</v>
      </c>
      <c r="P42" s="14">
        <f t="shared" si="2"/>
        <v>0</v>
      </c>
      <c r="Q42" s="24"/>
      <c r="R42" s="243"/>
      <c r="S42" s="244"/>
      <c r="T42" s="23"/>
      <c r="U42" s="24"/>
    </row>
    <row r="43" spans="1:21" ht="46.5" customHeight="1">
      <c r="A43">
        <v>415</v>
      </c>
      <c r="C43" s="11">
        <v>42784</v>
      </c>
      <c r="D43" s="12" t="str">
        <f>INDEX(ｶﾚﾝﾀﾞｰ!$C$5:$QQ$44,VLOOKUP(初期入力!$D$4,初期入力!$H$3:$J$18,3,0),A43)</f>
        <v>土</v>
      </c>
      <c r="E43" s="41"/>
      <c r="F43" s="23"/>
      <c r="G43" s="12"/>
      <c r="H43" s="254"/>
      <c r="I43" s="255"/>
      <c r="J43" s="14"/>
      <c r="K43" s="12"/>
      <c r="L43" s="32"/>
      <c r="M43" s="11">
        <f t="shared" si="1"/>
        <v>42784</v>
      </c>
      <c r="N43" s="12" t="str">
        <f t="shared" si="1"/>
        <v>土</v>
      </c>
      <c r="O43" s="40">
        <f t="shared" si="1"/>
        <v>0</v>
      </c>
      <c r="P43" s="14">
        <f t="shared" si="2"/>
        <v>0</v>
      </c>
      <c r="Q43" s="24"/>
      <c r="R43" s="243"/>
      <c r="S43" s="244"/>
      <c r="T43" s="23"/>
      <c r="U43" s="24"/>
    </row>
    <row r="44" spans="1:21" ht="46.5" customHeight="1">
      <c r="A44">
        <v>416</v>
      </c>
      <c r="C44" s="11">
        <v>42785</v>
      </c>
      <c r="D44" s="12" t="str">
        <f>INDEX(ｶﾚﾝﾀﾞｰ!$C$5:$QQ$44,VLOOKUP(初期入力!$D$4,初期入力!$H$3:$J$18,3,0),A44)</f>
        <v>日</v>
      </c>
      <c r="E44" s="41"/>
      <c r="F44" s="23"/>
      <c r="G44" s="12"/>
      <c r="H44" s="254"/>
      <c r="I44" s="255"/>
      <c r="J44" s="14"/>
      <c r="K44" s="12"/>
      <c r="L44" s="32"/>
      <c r="M44" s="11">
        <f t="shared" si="1"/>
        <v>42785</v>
      </c>
      <c r="N44" s="12" t="str">
        <f t="shared" si="1"/>
        <v>日</v>
      </c>
      <c r="O44" s="40">
        <f t="shared" si="1"/>
        <v>0</v>
      </c>
      <c r="P44" s="14">
        <f t="shared" si="2"/>
        <v>0</v>
      </c>
      <c r="Q44" s="24"/>
      <c r="R44" s="243"/>
      <c r="S44" s="244"/>
      <c r="T44" s="23"/>
      <c r="U44" s="24"/>
    </row>
    <row r="45" spans="1:21" ht="46.5" customHeight="1">
      <c r="A45">
        <v>417</v>
      </c>
      <c r="C45" s="11">
        <v>42786</v>
      </c>
      <c r="D45" s="12" t="str">
        <f>INDEX(ｶﾚﾝﾀﾞｰ!$C$5:$QQ$44,VLOOKUP(初期入力!$D$4,初期入力!$H$3:$J$18,3,0),A45)</f>
        <v>月</v>
      </c>
      <c r="E45" s="41"/>
      <c r="F45" s="23"/>
      <c r="G45" s="12"/>
      <c r="H45" s="254"/>
      <c r="I45" s="255"/>
      <c r="J45" s="14"/>
      <c r="K45" s="12"/>
      <c r="L45" s="32"/>
      <c r="M45" s="11">
        <f t="shared" si="1"/>
        <v>42786</v>
      </c>
      <c r="N45" s="12" t="str">
        <f t="shared" si="1"/>
        <v>月</v>
      </c>
      <c r="O45" s="40">
        <f t="shared" si="1"/>
        <v>0</v>
      </c>
      <c r="P45" s="14">
        <f t="shared" si="2"/>
        <v>0</v>
      </c>
      <c r="Q45" s="24"/>
      <c r="R45" s="243"/>
      <c r="S45" s="244"/>
      <c r="T45" s="23"/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418</v>
      </c>
      <c r="C56" s="11">
        <v>42787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54"/>
      <c r="I56" s="255"/>
      <c r="J56" s="14"/>
      <c r="K56" s="12"/>
      <c r="L56" s="32"/>
      <c r="M56" s="11">
        <f t="shared" ref="M56:O66" si="3">C56</f>
        <v>42787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43"/>
      <c r="S56" s="244"/>
      <c r="T56" s="23"/>
      <c r="U56" s="24"/>
    </row>
    <row r="57" spans="1:21" ht="46.5" customHeight="1">
      <c r="A57">
        <v>419</v>
      </c>
      <c r="C57" s="11">
        <v>42788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54"/>
      <c r="I57" s="255"/>
      <c r="J57" s="14"/>
      <c r="K57" s="12"/>
      <c r="L57" s="32"/>
      <c r="M57" s="11">
        <f t="shared" si="3"/>
        <v>42788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43"/>
      <c r="S57" s="244"/>
      <c r="T57" s="23"/>
      <c r="U57" s="24"/>
    </row>
    <row r="58" spans="1:21" ht="46.5" customHeight="1">
      <c r="A58">
        <v>420</v>
      </c>
      <c r="C58" s="11">
        <v>42789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54"/>
      <c r="I58" s="255"/>
      <c r="J58" s="14"/>
      <c r="K58" s="12"/>
      <c r="L58" s="32"/>
      <c r="M58" s="11">
        <f t="shared" si="3"/>
        <v>42789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43"/>
      <c r="S58" s="244"/>
      <c r="T58" s="23"/>
      <c r="U58" s="24"/>
    </row>
    <row r="59" spans="1:21" ht="46.5" customHeight="1">
      <c r="A59">
        <v>421</v>
      </c>
      <c r="C59" s="11">
        <v>42790</v>
      </c>
      <c r="D59" s="12" t="str">
        <f>INDEX(ｶﾚﾝﾀﾞｰ!$C$5:$QQ$44,VLOOKUP(初期入力!$D$4,初期入力!$H$3:$J$18,3,0),A59)</f>
        <v>金</v>
      </c>
      <c r="E59" s="41"/>
      <c r="F59" s="23"/>
      <c r="G59" s="10"/>
      <c r="H59" s="254"/>
      <c r="I59" s="255"/>
      <c r="J59" s="14"/>
      <c r="K59" s="12"/>
      <c r="L59" s="32"/>
      <c r="M59" s="11">
        <f t="shared" si="3"/>
        <v>42790</v>
      </c>
      <c r="N59" s="12" t="str">
        <f t="shared" si="3"/>
        <v>金</v>
      </c>
      <c r="O59" s="40">
        <f t="shared" si="3"/>
        <v>0</v>
      </c>
      <c r="P59" s="14">
        <f t="shared" si="4"/>
        <v>0</v>
      </c>
      <c r="Q59" s="24"/>
      <c r="R59" s="243"/>
      <c r="S59" s="244"/>
      <c r="T59" s="23"/>
      <c r="U59" s="24"/>
    </row>
    <row r="60" spans="1:21" ht="46.5" customHeight="1">
      <c r="A60">
        <v>422</v>
      </c>
      <c r="C60" s="11">
        <v>42791</v>
      </c>
      <c r="D60" s="12" t="str">
        <f>INDEX(ｶﾚﾝﾀﾞｰ!$C$5:$QQ$44,VLOOKUP(初期入力!$D$4,初期入力!$H$3:$J$18,3,0),A60)</f>
        <v>土</v>
      </c>
      <c r="E60" s="41"/>
      <c r="F60" s="23"/>
      <c r="G60" s="12"/>
      <c r="H60" s="254"/>
      <c r="I60" s="255"/>
      <c r="J60" s="14"/>
      <c r="K60" s="12"/>
      <c r="L60" s="32"/>
      <c r="M60" s="11">
        <f t="shared" si="3"/>
        <v>42791</v>
      </c>
      <c r="N60" s="12" t="str">
        <f t="shared" si="3"/>
        <v>土</v>
      </c>
      <c r="O60" s="40">
        <f t="shared" si="3"/>
        <v>0</v>
      </c>
      <c r="P60" s="14">
        <f t="shared" si="4"/>
        <v>0</v>
      </c>
      <c r="Q60" s="24"/>
      <c r="R60" s="243"/>
      <c r="S60" s="244"/>
      <c r="T60" s="23"/>
      <c r="U60" s="24"/>
    </row>
    <row r="61" spans="1:21" ht="46.5" customHeight="1">
      <c r="A61">
        <v>423</v>
      </c>
      <c r="C61" s="11">
        <v>42792</v>
      </c>
      <c r="D61" s="12" t="str">
        <f>INDEX(ｶﾚﾝﾀﾞｰ!$C$5:$QQ$44,VLOOKUP(初期入力!$D$4,初期入力!$H$3:$J$18,3,0),A61)</f>
        <v>日</v>
      </c>
      <c r="E61" s="41"/>
      <c r="F61" s="23"/>
      <c r="G61" s="12"/>
      <c r="H61" s="254"/>
      <c r="I61" s="255"/>
      <c r="J61" s="14"/>
      <c r="K61" s="12"/>
      <c r="L61" s="32"/>
      <c r="M61" s="11">
        <f t="shared" si="3"/>
        <v>42792</v>
      </c>
      <c r="N61" s="12" t="str">
        <f t="shared" si="3"/>
        <v>日</v>
      </c>
      <c r="O61" s="40">
        <f t="shared" si="3"/>
        <v>0</v>
      </c>
      <c r="P61" s="14">
        <f t="shared" si="4"/>
        <v>0</v>
      </c>
      <c r="Q61" s="24"/>
      <c r="R61" s="243"/>
      <c r="S61" s="244"/>
      <c r="T61" s="23"/>
      <c r="U61" s="24"/>
    </row>
    <row r="62" spans="1:21" ht="46.5" customHeight="1">
      <c r="A62">
        <v>424</v>
      </c>
      <c r="C62" s="11">
        <v>42793</v>
      </c>
      <c r="D62" s="12" t="str">
        <f>INDEX(ｶﾚﾝﾀﾞｰ!$C$5:$QQ$44,VLOOKUP(初期入力!$D$4,初期入力!$H$3:$J$18,3,0),A62)</f>
        <v>月</v>
      </c>
      <c r="E62" s="41"/>
      <c r="F62" s="23"/>
      <c r="G62" s="12"/>
      <c r="H62" s="254"/>
      <c r="I62" s="255"/>
      <c r="J62" s="14"/>
      <c r="K62" s="12"/>
      <c r="L62" s="32"/>
      <c r="M62" s="11">
        <f t="shared" si="3"/>
        <v>42793</v>
      </c>
      <c r="N62" s="12" t="str">
        <f t="shared" si="3"/>
        <v>月</v>
      </c>
      <c r="O62" s="40">
        <f t="shared" si="3"/>
        <v>0</v>
      </c>
      <c r="P62" s="14">
        <f t="shared" si="4"/>
        <v>0</v>
      </c>
      <c r="Q62" s="24"/>
      <c r="R62" s="243"/>
      <c r="S62" s="244"/>
      <c r="T62" s="23"/>
      <c r="U62" s="24"/>
    </row>
    <row r="63" spans="1:21" ht="46.5" customHeight="1">
      <c r="A63">
        <v>425</v>
      </c>
      <c r="C63" s="11">
        <v>42794</v>
      </c>
      <c r="D63" s="12" t="str">
        <f>INDEX(ｶﾚﾝﾀﾞｰ!$C$5:$QQ$44,VLOOKUP(初期入力!$D$4,初期入力!$H$3:$J$18,3,0),A63)</f>
        <v>火</v>
      </c>
      <c r="E63" s="41"/>
      <c r="F63" s="23"/>
      <c r="G63" s="12"/>
      <c r="H63" s="254"/>
      <c r="I63" s="255"/>
      <c r="J63" s="14"/>
      <c r="K63" s="12"/>
      <c r="L63" s="32"/>
      <c r="M63" s="11">
        <f t="shared" si="3"/>
        <v>42794</v>
      </c>
      <c r="N63" s="12" t="str">
        <f t="shared" si="3"/>
        <v>火</v>
      </c>
      <c r="O63" s="40">
        <f t="shared" si="3"/>
        <v>0</v>
      </c>
      <c r="P63" s="14">
        <f t="shared" si="4"/>
        <v>0</v>
      </c>
      <c r="Q63" s="24"/>
      <c r="R63" s="243"/>
      <c r="S63" s="244"/>
      <c r="T63" s="23"/>
      <c r="U63" s="24"/>
    </row>
    <row r="64" spans="1:21" ht="46.5" customHeight="1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54"/>
      <c r="I64" s="255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43"/>
      <c r="S64" s="244"/>
      <c r="T64" s="23"/>
      <c r="U64" s="24"/>
    </row>
    <row r="65" spans="3:21" ht="46.5" customHeight="1">
      <c r="C65" s="11"/>
      <c r="D65" s="12"/>
      <c r="E65" s="41"/>
      <c r="F65" s="23"/>
      <c r="G65" s="12"/>
      <c r="H65" s="254"/>
      <c r="I65" s="255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43"/>
      <c r="S65" s="244"/>
      <c r="T65" s="23"/>
      <c r="U65" s="24"/>
    </row>
    <row r="66" spans="3:21" ht="46.5" customHeight="1">
      <c r="C66" s="11"/>
      <c r="D66" s="12"/>
      <c r="E66" s="41"/>
      <c r="F66" s="23"/>
      <c r="G66" s="12"/>
      <c r="H66" s="254"/>
      <c r="I66" s="255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43"/>
      <c r="S66" s="244"/>
      <c r="T66" s="23"/>
      <c r="U66" s="24"/>
    </row>
    <row r="67" spans="3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3:21">
      <c r="C68" s="13"/>
      <c r="M68" s="13"/>
    </row>
    <row r="69" spans="3:21" ht="14.25">
      <c r="C69" s="8" t="s">
        <v>24</v>
      </c>
      <c r="M69" s="8" t="s">
        <v>24</v>
      </c>
    </row>
    <row r="70" spans="3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427</v>
      </c>
      <c r="C16" s="11">
        <v>42795</v>
      </c>
      <c r="D16" s="12" t="str">
        <f>INDEX(ｶﾚﾝﾀﾞｰ!$C$5:$QQ$44,VLOOKUP(初期入力!$D$4,初期入力!$H$3:$J$18,3,0),A16)</f>
        <v>水</v>
      </c>
      <c r="E16" s="41"/>
      <c r="F16" s="23"/>
      <c r="G16" s="12"/>
      <c r="H16" s="254"/>
      <c r="I16" s="255"/>
      <c r="J16" s="14"/>
      <c r="K16" s="12"/>
      <c r="L16" s="32"/>
      <c r="M16" s="11">
        <f>C16</f>
        <v>42795</v>
      </c>
      <c r="N16" s="12" t="str">
        <f>D16</f>
        <v>水</v>
      </c>
      <c r="O16" s="40">
        <f>E16</f>
        <v>0</v>
      </c>
      <c r="P16" s="14">
        <f>F16</f>
        <v>0</v>
      </c>
      <c r="Q16" s="24"/>
      <c r="R16" s="243"/>
      <c r="S16" s="244"/>
      <c r="T16" s="23"/>
      <c r="U16" s="24"/>
    </row>
    <row r="17" spans="1:21" ht="46.5" customHeight="1">
      <c r="A17">
        <v>428</v>
      </c>
      <c r="C17" s="11">
        <v>42796</v>
      </c>
      <c r="D17" s="12" t="str">
        <f>INDEX(ｶﾚﾝﾀﾞｰ!$C$5:$QQ$44,VLOOKUP(初期入力!$D$4,初期入力!$H$3:$J$18,3,0),A17)</f>
        <v>木</v>
      </c>
      <c r="E17" s="41"/>
      <c r="F17" s="23"/>
      <c r="G17" s="12"/>
      <c r="H17" s="254"/>
      <c r="I17" s="255"/>
      <c r="J17" s="14"/>
      <c r="K17" s="12"/>
      <c r="L17" s="32"/>
      <c r="M17" s="11">
        <f t="shared" ref="M17:P26" si="0">C17</f>
        <v>42796</v>
      </c>
      <c r="N17" s="12" t="str">
        <f t="shared" si="0"/>
        <v>木</v>
      </c>
      <c r="O17" s="40">
        <f t="shared" si="0"/>
        <v>0</v>
      </c>
      <c r="P17" s="14">
        <f t="shared" si="0"/>
        <v>0</v>
      </c>
      <c r="Q17" s="24"/>
      <c r="R17" s="243"/>
      <c r="S17" s="244"/>
      <c r="T17" s="23"/>
      <c r="U17" s="24"/>
    </row>
    <row r="18" spans="1:21" ht="46.5" customHeight="1">
      <c r="A18">
        <v>429</v>
      </c>
      <c r="C18" s="11">
        <v>42797</v>
      </c>
      <c r="D18" s="12" t="str">
        <f>INDEX(ｶﾚﾝﾀﾞｰ!$C$5:$QQ$44,VLOOKUP(初期入力!$D$4,初期入力!$H$3:$J$18,3,0),A18)</f>
        <v>金</v>
      </c>
      <c r="E18" s="41"/>
      <c r="F18" s="23"/>
      <c r="G18" s="10"/>
      <c r="H18" s="254"/>
      <c r="I18" s="255"/>
      <c r="J18" s="14"/>
      <c r="K18" s="12"/>
      <c r="L18" s="32"/>
      <c r="M18" s="11">
        <f t="shared" si="0"/>
        <v>42797</v>
      </c>
      <c r="N18" s="12" t="str">
        <f t="shared" si="0"/>
        <v>金</v>
      </c>
      <c r="O18" s="40">
        <f t="shared" si="0"/>
        <v>0</v>
      </c>
      <c r="P18" s="14">
        <f t="shared" si="0"/>
        <v>0</v>
      </c>
      <c r="Q18" s="24"/>
      <c r="R18" s="243"/>
      <c r="S18" s="244"/>
      <c r="T18" s="23"/>
      <c r="U18" s="24"/>
    </row>
    <row r="19" spans="1:21" ht="46.5" customHeight="1">
      <c r="A19">
        <v>430</v>
      </c>
      <c r="C19" s="11">
        <v>42798</v>
      </c>
      <c r="D19" s="12" t="str">
        <f>INDEX(ｶﾚﾝﾀﾞｰ!$C$5:$QQ$44,VLOOKUP(初期入力!$D$4,初期入力!$H$3:$J$18,3,0),A19)</f>
        <v>土</v>
      </c>
      <c r="E19" s="41"/>
      <c r="F19" s="23"/>
      <c r="G19" s="10"/>
      <c r="H19" s="254"/>
      <c r="I19" s="255"/>
      <c r="J19" s="14"/>
      <c r="K19" s="12"/>
      <c r="L19" s="32"/>
      <c r="M19" s="11">
        <f t="shared" si="0"/>
        <v>42798</v>
      </c>
      <c r="N19" s="12" t="str">
        <f t="shared" si="0"/>
        <v>土</v>
      </c>
      <c r="O19" s="40">
        <f t="shared" si="0"/>
        <v>0</v>
      </c>
      <c r="P19" s="14">
        <f t="shared" si="0"/>
        <v>0</v>
      </c>
      <c r="Q19" s="24"/>
      <c r="R19" s="243"/>
      <c r="S19" s="244"/>
      <c r="T19" s="23"/>
      <c r="U19" s="24"/>
    </row>
    <row r="20" spans="1:21" ht="46.5" customHeight="1">
      <c r="A20">
        <v>431</v>
      </c>
      <c r="C20" s="11">
        <v>42799</v>
      </c>
      <c r="D20" s="12" t="str">
        <f>INDEX(ｶﾚﾝﾀﾞｰ!$C$5:$QQ$44,VLOOKUP(初期入力!$D$4,初期入力!$H$3:$J$18,3,0),A20)</f>
        <v>日</v>
      </c>
      <c r="E20" s="41"/>
      <c r="F20" s="23"/>
      <c r="G20" s="12"/>
      <c r="H20" s="254"/>
      <c r="I20" s="255"/>
      <c r="J20" s="14"/>
      <c r="K20" s="12"/>
      <c r="L20" s="32"/>
      <c r="M20" s="11">
        <f t="shared" si="0"/>
        <v>42799</v>
      </c>
      <c r="N20" s="12" t="str">
        <f t="shared" si="0"/>
        <v>日</v>
      </c>
      <c r="O20" s="40">
        <f t="shared" si="0"/>
        <v>0</v>
      </c>
      <c r="P20" s="14">
        <f t="shared" si="0"/>
        <v>0</v>
      </c>
      <c r="Q20" s="24"/>
      <c r="R20" s="243"/>
      <c r="S20" s="244"/>
      <c r="T20" s="23"/>
      <c r="U20" s="24"/>
    </row>
    <row r="21" spans="1:21" ht="46.5" customHeight="1">
      <c r="A21">
        <v>432</v>
      </c>
      <c r="C21" s="11">
        <v>42800</v>
      </c>
      <c r="D21" s="12" t="str">
        <f>INDEX(ｶﾚﾝﾀﾞｰ!$C$5:$QQ$44,VLOOKUP(初期入力!$D$4,初期入力!$H$3:$J$18,3,0),A21)</f>
        <v>月</v>
      </c>
      <c r="E21" s="41"/>
      <c r="F21" s="23"/>
      <c r="G21" s="12"/>
      <c r="H21" s="254"/>
      <c r="I21" s="255"/>
      <c r="J21" s="14"/>
      <c r="K21" s="12"/>
      <c r="L21" s="32"/>
      <c r="M21" s="11">
        <f t="shared" si="0"/>
        <v>42800</v>
      </c>
      <c r="N21" s="12" t="str">
        <f t="shared" si="0"/>
        <v>月</v>
      </c>
      <c r="O21" s="40">
        <f t="shared" si="0"/>
        <v>0</v>
      </c>
      <c r="P21" s="14">
        <f t="shared" si="0"/>
        <v>0</v>
      </c>
      <c r="Q21" s="24"/>
      <c r="R21" s="243"/>
      <c r="S21" s="244"/>
      <c r="T21" s="23"/>
      <c r="U21" s="24"/>
    </row>
    <row r="22" spans="1:21" ht="46.5" customHeight="1">
      <c r="A22">
        <v>433</v>
      </c>
      <c r="C22" s="11">
        <v>42801</v>
      </c>
      <c r="D22" s="12" t="str">
        <f>INDEX(ｶﾚﾝﾀﾞｰ!$C$5:$QQ$44,VLOOKUP(初期入力!$D$4,初期入力!$H$3:$J$18,3,0),A22)</f>
        <v>火</v>
      </c>
      <c r="E22" s="41"/>
      <c r="F22" s="23"/>
      <c r="G22" s="12"/>
      <c r="H22" s="254"/>
      <c r="I22" s="255"/>
      <c r="J22" s="14"/>
      <c r="K22" s="12"/>
      <c r="L22" s="32"/>
      <c r="M22" s="11">
        <f t="shared" si="0"/>
        <v>42801</v>
      </c>
      <c r="N22" s="12" t="str">
        <f t="shared" si="0"/>
        <v>火</v>
      </c>
      <c r="O22" s="40">
        <f t="shared" si="0"/>
        <v>0</v>
      </c>
      <c r="P22" s="14">
        <f t="shared" si="0"/>
        <v>0</v>
      </c>
      <c r="Q22" s="24"/>
      <c r="R22" s="243"/>
      <c r="S22" s="244"/>
      <c r="T22" s="23"/>
      <c r="U22" s="24"/>
    </row>
    <row r="23" spans="1:21" ht="46.5" customHeight="1">
      <c r="A23">
        <v>434</v>
      </c>
      <c r="C23" s="11">
        <v>42802</v>
      </c>
      <c r="D23" s="12" t="str">
        <f>INDEX(ｶﾚﾝﾀﾞｰ!$C$5:$QQ$44,VLOOKUP(初期入力!$D$4,初期入力!$H$3:$J$18,3,0),A23)</f>
        <v>水</v>
      </c>
      <c r="E23" s="41"/>
      <c r="F23" s="23"/>
      <c r="G23" s="12"/>
      <c r="H23" s="254"/>
      <c r="I23" s="255"/>
      <c r="J23" s="14"/>
      <c r="K23" s="12"/>
      <c r="L23" s="32"/>
      <c r="M23" s="11">
        <f t="shared" si="0"/>
        <v>42802</v>
      </c>
      <c r="N23" s="12" t="str">
        <f t="shared" si="0"/>
        <v>水</v>
      </c>
      <c r="O23" s="40">
        <f t="shared" si="0"/>
        <v>0</v>
      </c>
      <c r="P23" s="14">
        <f t="shared" si="0"/>
        <v>0</v>
      </c>
      <c r="Q23" s="24"/>
      <c r="R23" s="243"/>
      <c r="S23" s="244"/>
      <c r="T23" s="23"/>
      <c r="U23" s="24"/>
    </row>
    <row r="24" spans="1:21" ht="46.5" customHeight="1">
      <c r="A24">
        <v>435</v>
      </c>
      <c r="C24" s="11">
        <v>42803</v>
      </c>
      <c r="D24" s="12" t="str">
        <f>INDEX(ｶﾚﾝﾀﾞｰ!$C$5:$QQ$44,VLOOKUP(初期入力!$D$4,初期入力!$H$3:$J$18,3,0),A24)</f>
        <v>木</v>
      </c>
      <c r="E24" s="41"/>
      <c r="F24" s="23"/>
      <c r="G24" s="12"/>
      <c r="H24" s="254"/>
      <c r="I24" s="255"/>
      <c r="J24" s="14"/>
      <c r="K24" s="12"/>
      <c r="L24" s="32"/>
      <c r="M24" s="11">
        <f t="shared" si="0"/>
        <v>42803</v>
      </c>
      <c r="N24" s="12" t="str">
        <f t="shared" si="0"/>
        <v>木</v>
      </c>
      <c r="O24" s="40">
        <f t="shared" si="0"/>
        <v>0</v>
      </c>
      <c r="P24" s="14">
        <f t="shared" si="0"/>
        <v>0</v>
      </c>
      <c r="Q24" s="24"/>
      <c r="R24" s="243"/>
      <c r="S24" s="244"/>
      <c r="T24" s="23"/>
      <c r="U24" s="24"/>
    </row>
    <row r="25" spans="1:21" ht="46.5" customHeight="1">
      <c r="A25">
        <v>436</v>
      </c>
      <c r="C25" s="11">
        <v>42804</v>
      </c>
      <c r="D25" s="12" t="str">
        <f>INDEX(ｶﾚﾝﾀﾞｰ!$C$5:$QQ$44,VLOOKUP(初期入力!$D$4,初期入力!$H$3:$J$18,3,0),A25)</f>
        <v>金</v>
      </c>
      <c r="E25" s="41"/>
      <c r="F25" s="23"/>
      <c r="G25" s="12"/>
      <c r="H25" s="254"/>
      <c r="I25" s="255"/>
      <c r="J25" s="14"/>
      <c r="K25" s="12"/>
      <c r="L25" s="32"/>
      <c r="M25" s="11">
        <f t="shared" si="0"/>
        <v>42804</v>
      </c>
      <c r="N25" s="12" t="str">
        <f t="shared" si="0"/>
        <v>金</v>
      </c>
      <c r="O25" s="40">
        <f t="shared" si="0"/>
        <v>0</v>
      </c>
      <c r="P25" s="14">
        <f t="shared" si="0"/>
        <v>0</v>
      </c>
      <c r="Q25" s="24"/>
      <c r="R25" s="243"/>
      <c r="S25" s="244"/>
      <c r="T25" s="23"/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437</v>
      </c>
      <c r="C36" s="11">
        <v>42805</v>
      </c>
      <c r="D36" s="12" t="str">
        <f>INDEX(ｶﾚﾝﾀﾞｰ!$C$5:$QQ$44,VLOOKUP(初期入力!$D$4,初期入力!$H$3:$J$18,3,0),A36)</f>
        <v>土</v>
      </c>
      <c r="E36" s="41"/>
      <c r="F36" s="23"/>
      <c r="G36" s="12"/>
      <c r="H36" s="254"/>
      <c r="I36" s="255"/>
      <c r="J36" s="14"/>
      <c r="K36" s="12"/>
      <c r="L36" s="32"/>
      <c r="M36" s="11">
        <f t="shared" ref="M36:O46" si="1">C36</f>
        <v>42805</v>
      </c>
      <c r="N36" s="12" t="str">
        <f t="shared" si="1"/>
        <v>土</v>
      </c>
      <c r="O36" s="40">
        <f>E36</f>
        <v>0</v>
      </c>
      <c r="P36" s="14">
        <f t="shared" ref="P36:P46" si="2">F36</f>
        <v>0</v>
      </c>
      <c r="Q36" s="24"/>
      <c r="R36" s="243"/>
      <c r="S36" s="244"/>
      <c r="T36" s="23"/>
      <c r="U36" s="24"/>
    </row>
    <row r="37" spans="1:21" ht="46.5" customHeight="1">
      <c r="A37">
        <v>438</v>
      </c>
      <c r="C37" s="11">
        <v>42806</v>
      </c>
      <c r="D37" s="12" t="str">
        <f>INDEX(ｶﾚﾝﾀﾞｰ!$C$5:$QQ$44,VLOOKUP(初期入力!$D$4,初期入力!$H$3:$J$18,3,0),A37)</f>
        <v>日</v>
      </c>
      <c r="E37" s="41"/>
      <c r="F37" s="23"/>
      <c r="G37" s="12"/>
      <c r="H37" s="254"/>
      <c r="I37" s="255"/>
      <c r="J37" s="14"/>
      <c r="K37" s="12"/>
      <c r="L37" s="32"/>
      <c r="M37" s="11">
        <f t="shared" si="1"/>
        <v>42806</v>
      </c>
      <c r="N37" s="12" t="str">
        <f t="shared" si="1"/>
        <v>日</v>
      </c>
      <c r="O37" s="40">
        <f t="shared" si="1"/>
        <v>0</v>
      </c>
      <c r="P37" s="14">
        <f t="shared" si="2"/>
        <v>0</v>
      </c>
      <c r="Q37" s="24"/>
      <c r="R37" s="243"/>
      <c r="S37" s="244"/>
      <c r="T37" s="23"/>
      <c r="U37" s="24"/>
    </row>
    <row r="38" spans="1:21" ht="46.5" customHeight="1">
      <c r="A38">
        <v>439</v>
      </c>
      <c r="C38" s="11">
        <v>42807</v>
      </c>
      <c r="D38" s="12" t="str">
        <f>INDEX(ｶﾚﾝﾀﾞｰ!$C$5:$QQ$44,VLOOKUP(初期入力!$D$4,初期入力!$H$3:$J$18,3,0),A38)</f>
        <v>月</v>
      </c>
      <c r="E38" s="41"/>
      <c r="F38" s="23"/>
      <c r="G38" s="10"/>
      <c r="H38" s="254"/>
      <c r="I38" s="255"/>
      <c r="J38" s="14"/>
      <c r="K38" s="12"/>
      <c r="L38" s="32"/>
      <c r="M38" s="11">
        <f t="shared" si="1"/>
        <v>42807</v>
      </c>
      <c r="N38" s="12" t="str">
        <f t="shared" si="1"/>
        <v>月</v>
      </c>
      <c r="O38" s="40">
        <f t="shared" si="1"/>
        <v>0</v>
      </c>
      <c r="P38" s="14">
        <f t="shared" si="2"/>
        <v>0</v>
      </c>
      <c r="Q38" s="24"/>
      <c r="R38" s="243"/>
      <c r="S38" s="244"/>
      <c r="T38" s="23"/>
      <c r="U38" s="24"/>
    </row>
    <row r="39" spans="1:21" ht="46.5" customHeight="1">
      <c r="A39">
        <v>440</v>
      </c>
      <c r="C39" s="11">
        <v>42808</v>
      </c>
      <c r="D39" s="12" t="str">
        <f>INDEX(ｶﾚﾝﾀﾞｰ!$C$5:$QQ$44,VLOOKUP(初期入力!$D$4,初期入力!$H$3:$J$18,3,0),A39)</f>
        <v>火</v>
      </c>
      <c r="E39" s="41"/>
      <c r="F39" s="23"/>
      <c r="G39" s="10"/>
      <c r="H39" s="254"/>
      <c r="I39" s="255"/>
      <c r="J39" s="14"/>
      <c r="K39" s="12"/>
      <c r="L39" s="32"/>
      <c r="M39" s="11">
        <f t="shared" si="1"/>
        <v>42808</v>
      </c>
      <c r="N39" s="12" t="str">
        <f t="shared" si="1"/>
        <v>火</v>
      </c>
      <c r="O39" s="40">
        <f t="shared" si="1"/>
        <v>0</v>
      </c>
      <c r="P39" s="14">
        <f t="shared" si="2"/>
        <v>0</v>
      </c>
      <c r="Q39" s="24"/>
      <c r="R39" s="243"/>
      <c r="S39" s="244"/>
      <c r="T39" s="23"/>
      <c r="U39" s="24"/>
    </row>
    <row r="40" spans="1:21" ht="46.5" customHeight="1">
      <c r="A40">
        <v>441</v>
      </c>
      <c r="C40" s="11">
        <v>42809</v>
      </c>
      <c r="D40" s="12" t="str">
        <f>INDEX(ｶﾚﾝﾀﾞｰ!$C$5:$QQ$44,VLOOKUP(初期入力!$D$4,初期入力!$H$3:$J$18,3,0),A40)</f>
        <v>水</v>
      </c>
      <c r="E40" s="41"/>
      <c r="F40" s="23"/>
      <c r="G40" s="12"/>
      <c r="H40" s="254"/>
      <c r="I40" s="255"/>
      <c r="J40" s="14"/>
      <c r="K40" s="12"/>
      <c r="L40" s="32"/>
      <c r="M40" s="11">
        <f t="shared" si="1"/>
        <v>42809</v>
      </c>
      <c r="N40" s="12" t="str">
        <f t="shared" si="1"/>
        <v>水</v>
      </c>
      <c r="O40" s="40">
        <f t="shared" si="1"/>
        <v>0</v>
      </c>
      <c r="P40" s="14">
        <f t="shared" si="2"/>
        <v>0</v>
      </c>
      <c r="Q40" s="24"/>
      <c r="R40" s="243"/>
      <c r="S40" s="244"/>
      <c r="T40" s="23"/>
      <c r="U40" s="24"/>
    </row>
    <row r="41" spans="1:21" ht="46.5" customHeight="1">
      <c r="A41">
        <v>442</v>
      </c>
      <c r="C41" s="11">
        <v>42810</v>
      </c>
      <c r="D41" s="12" t="str">
        <f>INDEX(ｶﾚﾝﾀﾞｰ!$C$5:$QQ$44,VLOOKUP(初期入力!$D$4,初期入力!$H$3:$J$18,3,0),A41)</f>
        <v>木</v>
      </c>
      <c r="E41" s="41"/>
      <c r="F41" s="23"/>
      <c r="G41" s="12"/>
      <c r="H41" s="254"/>
      <c r="I41" s="255"/>
      <c r="J41" s="14"/>
      <c r="K41" s="12"/>
      <c r="L41" s="32"/>
      <c r="M41" s="11">
        <f t="shared" si="1"/>
        <v>42810</v>
      </c>
      <c r="N41" s="12" t="str">
        <f t="shared" si="1"/>
        <v>木</v>
      </c>
      <c r="O41" s="40">
        <f t="shared" si="1"/>
        <v>0</v>
      </c>
      <c r="P41" s="14">
        <f t="shared" si="2"/>
        <v>0</v>
      </c>
      <c r="Q41" s="24"/>
      <c r="R41" s="243"/>
      <c r="S41" s="244"/>
      <c r="T41" s="23"/>
      <c r="U41" s="24"/>
    </row>
    <row r="42" spans="1:21" ht="46.5" customHeight="1">
      <c r="A42">
        <v>443</v>
      </c>
      <c r="C42" s="11">
        <v>42811</v>
      </c>
      <c r="D42" s="12" t="str">
        <f>INDEX(ｶﾚﾝﾀﾞｰ!$C$5:$QQ$44,VLOOKUP(初期入力!$D$4,初期入力!$H$3:$J$18,3,0),A42)</f>
        <v>金</v>
      </c>
      <c r="E42" s="41"/>
      <c r="F42" s="23"/>
      <c r="G42" s="12"/>
      <c r="H42" s="254"/>
      <c r="I42" s="255"/>
      <c r="J42" s="14"/>
      <c r="K42" s="12"/>
      <c r="L42" s="32"/>
      <c r="M42" s="11">
        <f t="shared" si="1"/>
        <v>42811</v>
      </c>
      <c r="N42" s="12" t="str">
        <f t="shared" si="1"/>
        <v>金</v>
      </c>
      <c r="O42" s="40">
        <f t="shared" si="1"/>
        <v>0</v>
      </c>
      <c r="P42" s="14">
        <f t="shared" si="2"/>
        <v>0</v>
      </c>
      <c r="Q42" s="24"/>
      <c r="R42" s="243"/>
      <c r="S42" s="244"/>
      <c r="T42" s="23"/>
      <c r="U42" s="24"/>
    </row>
    <row r="43" spans="1:21" ht="46.5" customHeight="1">
      <c r="A43">
        <v>444</v>
      </c>
      <c r="C43" s="11">
        <v>42812</v>
      </c>
      <c r="D43" s="12" t="str">
        <f>INDEX(ｶﾚﾝﾀﾞｰ!$C$5:$QQ$44,VLOOKUP(初期入力!$D$4,初期入力!$H$3:$J$18,3,0),A43)</f>
        <v>土</v>
      </c>
      <c r="E43" s="41"/>
      <c r="F43" s="23"/>
      <c r="G43" s="12"/>
      <c r="H43" s="254"/>
      <c r="I43" s="255"/>
      <c r="J43" s="14"/>
      <c r="K43" s="12"/>
      <c r="L43" s="32"/>
      <c r="M43" s="11">
        <f t="shared" si="1"/>
        <v>42812</v>
      </c>
      <c r="N43" s="12" t="str">
        <f t="shared" si="1"/>
        <v>土</v>
      </c>
      <c r="O43" s="40">
        <f t="shared" si="1"/>
        <v>0</v>
      </c>
      <c r="P43" s="14">
        <f t="shared" si="2"/>
        <v>0</v>
      </c>
      <c r="Q43" s="24"/>
      <c r="R43" s="243"/>
      <c r="S43" s="244"/>
      <c r="T43" s="23"/>
      <c r="U43" s="24"/>
    </row>
    <row r="44" spans="1:21" ht="46.5" customHeight="1">
      <c r="A44">
        <v>445</v>
      </c>
      <c r="C44" s="11">
        <v>42813</v>
      </c>
      <c r="D44" s="12" t="str">
        <f>INDEX(ｶﾚﾝﾀﾞｰ!$C$5:$QQ$44,VLOOKUP(初期入力!$D$4,初期入力!$H$3:$J$18,3,0),A44)</f>
        <v>日</v>
      </c>
      <c r="E44" s="41"/>
      <c r="F44" s="23"/>
      <c r="G44" s="12"/>
      <c r="H44" s="254"/>
      <c r="I44" s="255"/>
      <c r="J44" s="14"/>
      <c r="K44" s="12"/>
      <c r="L44" s="32"/>
      <c r="M44" s="11">
        <f t="shared" si="1"/>
        <v>42813</v>
      </c>
      <c r="N44" s="12" t="str">
        <f t="shared" si="1"/>
        <v>日</v>
      </c>
      <c r="O44" s="40">
        <f t="shared" si="1"/>
        <v>0</v>
      </c>
      <c r="P44" s="14">
        <f t="shared" si="2"/>
        <v>0</v>
      </c>
      <c r="Q44" s="24"/>
      <c r="R44" s="243"/>
      <c r="S44" s="244"/>
      <c r="T44" s="23"/>
      <c r="U44" s="24"/>
    </row>
    <row r="45" spans="1:21" ht="46.5" customHeight="1">
      <c r="A45">
        <v>446</v>
      </c>
      <c r="C45" s="11">
        <v>42814</v>
      </c>
      <c r="D45" s="12" t="str">
        <f>INDEX(ｶﾚﾝﾀﾞｰ!$C$5:$QQ$44,VLOOKUP(初期入力!$D$4,初期入力!$H$3:$J$18,3,0),A45)</f>
        <v>月</v>
      </c>
      <c r="E45" s="41"/>
      <c r="F45" s="23"/>
      <c r="G45" s="12"/>
      <c r="H45" s="254"/>
      <c r="I45" s="255"/>
      <c r="J45" s="14"/>
      <c r="K45" s="12"/>
      <c r="L45" s="32"/>
      <c r="M45" s="11">
        <f t="shared" si="1"/>
        <v>42814</v>
      </c>
      <c r="N45" s="12" t="str">
        <f t="shared" si="1"/>
        <v>月</v>
      </c>
      <c r="O45" s="40">
        <f t="shared" si="1"/>
        <v>0</v>
      </c>
      <c r="P45" s="14">
        <f t="shared" si="2"/>
        <v>0</v>
      </c>
      <c r="Q45" s="24"/>
      <c r="R45" s="243"/>
      <c r="S45" s="244"/>
      <c r="T45" s="23"/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447</v>
      </c>
      <c r="C56" s="11">
        <v>42815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54"/>
      <c r="I56" s="255"/>
      <c r="J56" s="14"/>
      <c r="K56" s="12"/>
      <c r="L56" s="32"/>
      <c r="M56" s="11">
        <f t="shared" ref="M56:O66" si="3">C56</f>
        <v>42815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43"/>
      <c r="S56" s="244"/>
      <c r="T56" s="23"/>
      <c r="U56" s="24"/>
    </row>
    <row r="57" spans="1:21" ht="46.5" customHeight="1">
      <c r="A57">
        <v>448</v>
      </c>
      <c r="C57" s="11">
        <v>42816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54"/>
      <c r="I57" s="255"/>
      <c r="J57" s="14"/>
      <c r="K57" s="12"/>
      <c r="L57" s="32"/>
      <c r="M57" s="11">
        <f t="shared" si="3"/>
        <v>42816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43"/>
      <c r="S57" s="244"/>
      <c r="T57" s="23"/>
      <c r="U57" s="24"/>
    </row>
    <row r="58" spans="1:21" ht="46.5" customHeight="1">
      <c r="A58">
        <v>449</v>
      </c>
      <c r="C58" s="11">
        <v>42817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54"/>
      <c r="I58" s="255"/>
      <c r="J58" s="14"/>
      <c r="K58" s="12"/>
      <c r="L58" s="32"/>
      <c r="M58" s="11">
        <f t="shared" si="3"/>
        <v>42817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43"/>
      <c r="S58" s="244"/>
      <c r="T58" s="23"/>
      <c r="U58" s="24"/>
    </row>
    <row r="59" spans="1:21" ht="46.5" customHeight="1">
      <c r="A59">
        <v>450</v>
      </c>
      <c r="C59" s="11">
        <v>42818</v>
      </c>
      <c r="D59" s="12" t="str">
        <f>INDEX(ｶﾚﾝﾀﾞｰ!$C$5:$QQ$44,VLOOKUP(初期入力!$D$4,初期入力!$H$3:$J$18,3,0),A59)</f>
        <v>金</v>
      </c>
      <c r="E59" s="41"/>
      <c r="F59" s="23"/>
      <c r="G59" s="10"/>
      <c r="H59" s="254"/>
      <c r="I59" s="255"/>
      <c r="J59" s="14"/>
      <c r="K59" s="12"/>
      <c r="L59" s="32"/>
      <c r="M59" s="11">
        <f t="shared" si="3"/>
        <v>42818</v>
      </c>
      <c r="N59" s="12" t="str">
        <f t="shared" si="3"/>
        <v>金</v>
      </c>
      <c r="O59" s="40">
        <f t="shared" si="3"/>
        <v>0</v>
      </c>
      <c r="P59" s="14">
        <f t="shared" si="4"/>
        <v>0</v>
      </c>
      <c r="Q59" s="24"/>
      <c r="R59" s="243"/>
      <c r="S59" s="244"/>
      <c r="T59" s="23"/>
      <c r="U59" s="24"/>
    </row>
    <row r="60" spans="1:21" ht="46.5" customHeight="1">
      <c r="A60">
        <v>451</v>
      </c>
      <c r="C60" s="11">
        <v>42819</v>
      </c>
      <c r="D60" s="12" t="str">
        <f>INDEX(ｶﾚﾝﾀﾞｰ!$C$5:$QQ$44,VLOOKUP(初期入力!$D$4,初期入力!$H$3:$J$18,3,0),A60)</f>
        <v>土</v>
      </c>
      <c r="E60" s="41"/>
      <c r="F60" s="23"/>
      <c r="G60" s="12"/>
      <c r="H60" s="254"/>
      <c r="I60" s="255"/>
      <c r="J60" s="14"/>
      <c r="K60" s="12"/>
      <c r="L60" s="32"/>
      <c r="M60" s="11">
        <f t="shared" si="3"/>
        <v>42819</v>
      </c>
      <c r="N60" s="12" t="str">
        <f t="shared" si="3"/>
        <v>土</v>
      </c>
      <c r="O60" s="40">
        <f t="shared" si="3"/>
        <v>0</v>
      </c>
      <c r="P60" s="14">
        <f t="shared" si="4"/>
        <v>0</v>
      </c>
      <c r="Q60" s="24"/>
      <c r="R60" s="243"/>
      <c r="S60" s="244"/>
      <c r="T60" s="23"/>
      <c r="U60" s="24"/>
    </row>
    <row r="61" spans="1:21" ht="46.5" customHeight="1">
      <c r="A61">
        <v>452</v>
      </c>
      <c r="C61" s="11">
        <v>42820</v>
      </c>
      <c r="D61" s="12" t="str">
        <f>INDEX(ｶﾚﾝﾀﾞｰ!$C$5:$QQ$44,VLOOKUP(初期入力!$D$4,初期入力!$H$3:$J$18,3,0),A61)</f>
        <v>日</v>
      </c>
      <c r="E61" s="41"/>
      <c r="F61" s="23"/>
      <c r="G61" s="12"/>
      <c r="H61" s="254"/>
      <c r="I61" s="255"/>
      <c r="J61" s="14"/>
      <c r="K61" s="12"/>
      <c r="L61" s="32"/>
      <c r="M61" s="11">
        <f t="shared" si="3"/>
        <v>42820</v>
      </c>
      <c r="N61" s="12" t="str">
        <f t="shared" si="3"/>
        <v>日</v>
      </c>
      <c r="O61" s="40">
        <f t="shared" si="3"/>
        <v>0</v>
      </c>
      <c r="P61" s="14">
        <f t="shared" si="4"/>
        <v>0</v>
      </c>
      <c r="Q61" s="24"/>
      <c r="R61" s="243"/>
      <c r="S61" s="244"/>
      <c r="T61" s="23"/>
      <c r="U61" s="24"/>
    </row>
    <row r="62" spans="1:21" ht="46.5" customHeight="1">
      <c r="A62">
        <v>453</v>
      </c>
      <c r="C62" s="11">
        <v>42821</v>
      </c>
      <c r="D62" s="12" t="str">
        <f>INDEX(ｶﾚﾝﾀﾞｰ!$C$5:$QQ$44,VLOOKUP(初期入力!$D$4,初期入力!$H$3:$J$18,3,0),A62)</f>
        <v>月</v>
      </c>
      <c r="E62" s="41"/>
      <c r="F62" s="23"/>
      <c r="G62" s="12"/>
      <c r="H62" s="254"/>
      <c r="I62" s="255"/>
      <c r="J62" s="14"/>
      <c r="K62" s="12"/>
      <c r="L62" s="32"/>
      <c r="M62" s="11">
        <f t="shared" si="3"/>
        <v>42821</v>
      </c>
      <c r="N62" s="12" t="str">
        <f t="shared" si="3"/>
        <v>月</v>
      </c>
      <c r="O62" s="40">
        <f t="shared" si="3"/>
        <v>0</v>
      </c>
      <c r="P62" s="14">
        <f t="shared" si="4"/>
        <v>0</v>
      </c>
      <c r="Q62" s="24"/>
      <c r="R62" s="243"/>
      <c r="S62" s="244"/>
      <c r="T62" s="23"/>
      <c r="U62" s="24"/>
    </row>
    <row r="63" spans="1:21" ht="46.5" customHeight="1">
      <c r="A63">
        <v>454</v>
      </c>
      <c r="C63" s="11">
        <v>42822</v>
      </c>
      <c r="D63" s="12" t="str">
        <f>INDEX(ｶﾚﾝﾀﾞｰ!$C$5:$QQ$44,VLOOKUP(初期入力!$D$4,初期入力!$H$3:$J$18,3,0),A63)</f>
        <v>火</v>
      </c>
      <c r="E63" s="41"/>
      <c r="F63" s="23"/>
      <c r="G63" s="12"/>
      <c r="H63" s="254"/>
      <c r="I63" s="255"/>
      <c r="J63" s="14"/>
      <c r="K63" s="12"/>
      <c r="L63" s="32"/>
      <c r="M63" s="11">
        <f t="shared" si="3"/>
        <v>42822</v>
      </c>
      <c r="N63" s="12" t="str">
        <f t="shared" si="3"/>
        <v>火</v>
      </c>
      <c r="O63" s="40">
        <f t="shared" si="3"/>
        <v>0</v>
      </c>
      <c r="P63" s="14">
        <f t="shared" si="4"/>
        <v>0</v>
      </c>
      <c r="Q63" s="24"/>
      <c r="R63" s="243"/>
      <c r="S63" s="244"/>
      <c r="T63" s="23"/>
      <c r="U63" s="24"/>
    </row>
    <row r="64" spans="1:21" ht="46.5" customHeight="1">
      <c r="A64">
        <v>455</v>
      </c>
      <c r="C64" s="11">
        <v>42823</v>
      </c>
      <c r="D64" s="12" t="str">
        <f>INDEX(ｶﾚﾝﾀﾞｰ!$C$5:$QQ$44,VLOOKUP(初期入力!$D$4,初期入力!$H$3:$J$18,3,0),A64)</f>
        <v>水</v>
      </c>
      <c r="E64" s="41"/>
      <c r="F64" s="23"/>
      <c r="G64" s="12"/>
      <c r="H64" s="254"/>
      <c r="I64" s="255"/>
      <c r="J64" s="14"/>
      <c r="K64" s="12"/>
      <c r="L64" s="32"/>
      <c r="M64" s="11">
        <f t="shared" si="3"/>
        <v>42823</v>
      </c>
      <c r="N64" s="12" t="str">
        <f t="shared" si="3"/>
        <v>水</v>
      </c>
      <c r="O64" s="40">
        <f t="shared" si="3"/>
        <v>0</v>
      </c>
      <c r="P64" s="14">
        <f t="shared" si="4"/>
        <v>0</v>
      </c>
      <c r="Q64" s="24"/>
      <c r="R64" s="243"/>
      <c r="S64" s="244"/>
      <c r="T64" s="23"/>
      <c r="U64" s="24"/>
    </row>
    <row r="65" spans="1:21" ht="46.5" customHeight="1">
      <c r="A65">
        <v>456</v>
      </c>
      <c r="C65" s="11">
        <v>42824</v>
      </c>
      <c r="D65" s="12" t="str">
        <f>INDEX(ｶﾚﾝﾀﾞｰ!$C$5:$QQ$44,VLOOKUP(初期入力!$D$4,初期入力!$H$3:$J$18,3,0),A65)</f>
        <v>木</v>
      </c>
      <c r="E65" s="41"/>
      <c r="F65" s="23"/>
      <c r="G65" s="12"/>
      <c r="H65" s="254"/>
      <c r="I65" s="255"/>
      <c r="J65" s="14"/>
      <c r="K65" s="12"/>
      <c r="L65" s="32"/>
      <c r="M65" s="11">
        <f t="shared" si="3"/>
        <v>42824</v>
      </c>
      <c r="N65" s="12" t="str">
        <f t="shared" si="3"/>
        <v>木</v>
      </c>
      <c r="O65" s="40">
        <f t="shared" si="3"/>
        <v>0</v>
      </c>
      <c r="P65" s="14">
        <f t="shared" si="4"/>
        <v>0</v>
      </c>
      <c r="Q65" s="24"/>
      <c r="R65" s="243"/>
      <c r="S65" s="244"/>
      <c r="T65" s="23"/>
      <c r="U65" s="24"/>
    </row>
    <row r="66" spans="1:21" ht="46.5" customHeight="1">
      <c r="A66">
        <v>457</v>
      </c>
      <c r="C66" s="11">
        <v>42825</v>
      </c>
      <c r="D66" s="12" t="str">
        <f>INDEX(ｶﾚﾝﾀﾞｰ!$C$5:$QQ$44,VLOOKUP(初期入力!$D$4,初期入力!$H$3:$J$18,3,0),A66)</f>
        <v>金</v>
      </c>
      <c r="E66" s="41"/>
      <c r="F66" s="23"/>
      <c r="G66" s="12"/>
      <c r="H66" s="254"/>
      <c r="I66" s="255"/>
      <c r="J66" s="14"/>
      <c r="K66" s="12"/>
      <c r="L66" s="32"/>
      <c r="M66" s="11">
        <f t="shared" si="3"/>
        <v>42825</v>
      </c>
      <c r="N66" s="12" t="str">
        <f t="shared" si="3"/>
        <v>金</v>
      </c>
      <c r="O66" s="40">
        <f t="shared" si="3"/>
        <v>0</v>
      </c>
      <c r="P66" s="14">
        <f t="shared" si="4"/>
        <v>0</v>
      </c>
      <c r="Q66" s="24"/>
      <c r="R66" s="243"/>
      <c r="S66" s="244"/>
      <c r="T66" s="23"/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249977111117893"/>
  </sheetPr>
  <dimension ref="B1:AQ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B1" sqref="B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114</v>
      </c>
    </row>
    <row r="2" spans="2:43">
      <c r="O2" s="27" t="s">
        <v>47</v>
      </c>
      <c r="X2" s="27" t="s">
        <v>46</v>
      </c>
      <c r="AM2" s="2" t="s">
        <v>40</v>
      </c>
    </row>
    <row r="3" spans="2:43">
      <c r="B3" s="241" t="s">
        <v>16</v>
      </c>
      <c r="C3" s="241"/>
      <c r="D3" s="241"/>
      <c r="E3" s="242" t="str">
        <f>初期入力!D5</f>
        <v>●●工事</v>
      </c>
      <c r="F3" s="242"/>
      <c r="G3" s="242"/>
      <c r="H3" s="242"/>
      <c r="I3" s="242"/>
      <c r="J3" s="242"/>
      <c r="K3" s="242"/>
      <c r="L3" s="242"/>
      <c r="M3" s="242"/>
      <c r="P3" s="239">
        <f>初期入力!D6</f>
        <v>44713</v>
      </c>
      <c r="Q3" s="239"/>
      <c r="R3" s="239"/>
      <c r="S3" s="86" t="s">
        <v>8</v>
      </c>
      <c r="T3" s="239">
        <f>初期入力!D9</f>
        <v>44854</v>
      </c>
      <c r="U3" s="239"/>
      <c r="V3" s="239"/>
      <c r="Y3" s="240" t="s">
        <v>131</v>
      </c>
      <c r="Z3" s="240"/>
      <c r="AA3" s="238">
        <f>初期入力!D7</f>
        <v>44728</v>
      </c>
      <c r="AB3" s="238"/>
      <c r="AC3" s="238"/>
      <c r="AD3" s="86" t="s">
        <v>8</v>
      </c>
      <c r="AE3" s="232" t="s">
        <v>132</v>
      </c>
      <c r="AF3" s="232"/>
      <c r="AG3" s="232"/>
      <c r="AH3" s="238">
        <f>+初期入力!D8</f>
        <v>44831</v>
      </c>
      <c r="AI3" s="238"/>
      <c r="AJ3" s="238"/>
      <c r="AM3" s="25" t="s">
        <v>80</v>
      </c>
    </row>
    <row r="4" spans="2:43" ht="11.25" customHeight="1">
      <c r="AM4" s="25" t="s">
        <v>34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49</v>
      </c>
      <c r="AO5" s="49" t="s">
        <v>48</v>
      </c>
      <c r="AP5" t="s">
        <v>66</v>
      </c>
      <c r="AQ5" t="s">
        <v>46</v>
      </c>
    </row>
    <row r="6" spans="2:43" ht="12.75" customHeight="1">
      <c r="B6" s="236" t="str">
        <f>+初期入力!D4&amp;"年"</f>
        <v>2022年</v>
      </c>
      <c r="C6" s="237"/>
      <c r="D6" s="90" t="s">
        <v>108</v>
      </c>
      <c r="E6" s="91"/>
      <c r="F6" s="92"/>
      <c r="G6" s="81" t="str">
        <f>'旬報(3月)'!D16</f>
        <v>火</v>
      </c>
      <c r="H6" s="82" t="str">
        <f>'旬報(3月)'!D17</f>
        <v>水</v>
      </c>
      <c r="I6" s="82" t="str">
        <f>'旬報(3月)'!D18</f>
        <v>木</v>
      </c>
      <c r="J6" s="82" t="str">
        <f>'旬報(3月)'!D19</f>
        <v>金</v>
      </c>
      <c r="K6" s="82" t="str">
        <f>'旬報(3月)'!D20</f>
        <v>土</v>
      </c>
      <c r="L6" s="82" t="str">
        <f>'旬報(3月)'!D21</f>
        <v>日</v>
      </c>
      <c r="M6" s="82" t="str">
        <f>'旬報(3月)'!D22</f>
        <v>月</v>
      </c>
      <c r="N6" s="82" t="str">
        <f>'旬報(3月)'!D23</f>
        <v>火</v>
      </c>
      <c r="O6" s="82" t="str">
        <f>'旬報(3月)'!D24</f>
        <v>水</v>
      </c>
      <c r="P6" s="82" t="str">
        <f>'旬報(3月)'!D25</f>
        <v>木</v>
      </c>
      <c r="Q6" s="82" t="str">
        <f>'旬報(3月)'!D36</f>
        <v>金</v>
      </c>
      <c r="R6" s="82" t="str">
        <f>'旬報(3月)'!D37</f>
        <v>土</v>
      </c>
      <c r="S6" s="82" t="str">
        <f>'旬報(3月)'!D38</f>
        <v>日</v>
      </c>
      <c r="T6" s="82" t="str">
        <f>'旬報(3月)'!D39</f>
        <v>月</v>
      </c>
      <c r="U6" s="82" t="str">
        <f>'旬報(3月)'!D40</f>
        <v>火</v>
      </c>
      <c r="V6" s="82" t="str">
        <f>'旬報(3月)'!D41</f>
        <v>水</v>
      </c>
      <c r="W6" s="82" t="str">
        <f>'旬報(3月)'!D42</f>
        <v>木</v>
      </c>
      <c r="X6" s="82" t="str">
        <f>'旬報(3月)'!D43</f>
        <v>金</v>
      </c>
      <c r="Y6" s="82" t="str">
        <f>'旬報(3月)'!D44</f>
        <v>土</v>
      </c>
      <c r="Z6" s="82" t="str">
        <f>'旬報(3月)'!D45</f>
        <v>日</v>
      </c>
      <c r="AA6" s="82" t="str">
        <f>'旬報(3月)'!D56</f>
        <v>月</v>
      </c>
      <c r="AB6" s="82" t="str">
        <f>'旬報(3月)'!D57</f>
        <v>火</v>
      </c>
      <c r="AC6" s="82" t="str">
        <f>'旬報(3月)'!D58</f>
        <v>水</v>
      </c>
      <c r="AD6" s="82" t="str">
        <f>'旬報(3月)'!D59</f>
        <v>木</v>
      </c>
      <c r="AE6" s="82" t="str">
        <f>'旬報(3月)'!D60</f>
        <v>金</v>
      </c>
      <c r="AF6" s="82" t="str">
        <f>'旬報(3月)'!D61</f>
        <v>土</v>
      </c>
      <c r="AG6" s="82" t="str">
        <f>'旬報(3月)'!D62</f>
        <v>日</v>
      </c>
      <c r="AH6" s="82" t="str">
        <f>'旬報(3月)'!D63</f>
        <v>月</v>
      </c>
      <c r="AI6" s="82" t="str">
        <f>'旬報(3月)'!D64</f>
        <v>火</v>
      </c>
      <c r="AJ6" s="82" t="str">
        <f>'旬報(3月)'!D65</f>
        <v>水</v>
      </c>
      <c r="AK6" s="83" t="str">
        <f>'旬報(3月)'!D66</f>
        <v>木</v>
      </c>
      <c r="AL6" s="72"/>
      <c r="AM6" s="72"/>
    </row>
    <row r="7" spans="2:43" ht="12.75" customHeight="1">
      <c r="B7" s="234">
        <v>3</v>
      </c>
      <c r="C7" s="23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34"/>
      <c r="C8" s="235"/>
      <c r="D8" s="93" t="s">
        <v>10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108</v>
      </c>
      <c r="E10" s="111"/>
      <c r="F10" s="112"/>
      <c r="G10" s="113" t="str">
        <f>'旬報(4月)'!D16</f>
        <v>金</v>
      </c>
      <c r="H10" s="114" t="str">
        <f>'旬報(4月)'!D17</f>
        <v>土</v>
      </c>
      <c r="I10" s="114" t="str">
        <f>'旬報(4月)'!D18</f>
        <v>日</v>
      </c>
      <c r="J10" s="114" t="str">
        <f>'旬報(4月)'!D19</f>
        <v>月</v>
      </c>
      <c r="K10" s="114" t="str">
        <f>'旬報(4月)'!D20</f>
        <v>火</v>
      </c>
      <c r="L10" s="114" t="str">
        <f>'旬報(4月)'!D21</f>
        <v>水</v>
      </c>
      <c r="M10" s="114" t="str">
        <f>'旬報(4月)'!D22</f>
        <v>木</v>
      </c>
      <c r="N10" s="114" t="str">
        <f>'旬報(4月)'!D23</f>
        <v>金</v>
      </c>
      <c r="O10" s="114" t="str">
        <f>'旬報(4月)'!D24</f>
        <v>土</v>
      </c>
      <c r="P10" s="114" t="str">
        <f>'旬報(4月)'!D25</f>
        <v>日</v>
      </c>
      <c r="Q10" s="114" t="str">
        <f>'旬報(4月)'!D36</f>
        <v>月</v>
      </c>
      <c r="R10" s="114" t="str">
        <f>'旬報(4月)'!D37</f>
        <v>火</v>
      </c>
      <c r="S10" s="114" t="str">
        <f>'旬報(4月)'!D38</f>
        <v>水</v>
      </c>
      <c r="T10" s="114" t="str">
        <f>'旬報(4月)'!D39</f>
        <v>木</v>
      </c>
      <c r="U10" s="114" t="str">
        <f>'旬報(4月)'!D40</f>
        <v>金</v>
      </c>
      <c r="V10" s="114" t="str">
        <f>'旬報(4月)'!D41</f>
        <v>土</v>
      </c>
      <c r="W10" s="114" t="str">
        <f>'旬報(4月)'!D42</f>
        <v>日</v>
      </c>
      <c r="X10" s="114" t="str">
        <f>'旬報(4月)'!D43</f>
        <v>月</v>
      </c>
      <c r="Y10" s="114" t="str">
        <f>'旬報(4月)'!D44</f>
        <v>火</v>
      </c>
      <c r="Z10" s="114" t="str">
        <f>'旬報(4月)'!D45</f>
        <v>水</v>
      </c>
      <c r="AA10" s="114" t="str">
        <f>'旬報(4月)'!D56</f>
        <v>木</v>
      </c>
      <c r="AB10" s="114" t="str">
        <f>'旬報(4月)'!D57</f>
        <v>金</v>
      </c>
      <c r="AC10" s="114" t="str">
        <f>'旬報(4月)'!D58</f>
        <v>土</v>
      </c>
      <c r="AD10" s="114" t="str">
        <f>'旬報(4月)'!D59</f>
        <v>日</v>
      </c>
      <c r="AE10" s="114" t="str">
        <f>'旬報(4月)'!D60</f>
        <v>月</v>
      </c>
      <c r="AF10" s="114" t="str">
        <f>'旬報(4月)'!D61</f>
        <v>火</v>
      </c>
      <c r="AG10" s="114" t="str">
        <f>'旬報(4月)'!D62</f>
        <v>水</v>
      </c>
      <c r="AH10" s="114" t="str">
        <f>'旬報(4月)'!D63</f>
        <v>木</v>
      </c>
      <c r="AI10" s="114" t="str">
        <f>'旬報(4月)'!D64</f>
        <v>金</v>
      </c>
      <c r="AJ10" s="114" t="str">
        <f>'旬報(4月)'!D65</f>
        <v>土</v>
      </c>
      <c r="AK10" s="115"/>
      <c r="AL10" s="72"/>
      <c r="AM10" s="72"/>
    </row>
    <row r="11" spans="2:43" ht="12.75" customHeight="1">
      <c r="B11" s="234">
        <f>B7+1</f>
        <v>4</v>
      </c>
      <c r="C11" s="235" t="s">
        <v>1</v>
      </c>
      <c r="D11" s="93" t="s">
        <v>9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34"/>
      <c r="C12" s="235"/>
      <c r="D12" s="93" t="s">
        <v>10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108</v>
      </c>
      <c r="E14" s="111"/>
      <c r="F14" s="112"/>
      <c r="G14" s="113" t="str">
        <f>'旬報(5月)'!D16</f>
        <v>日</v>
      </c>
      <c r="H14" s="114" t="str">
        <f>'旬報(5月)'!D17</f>
        <v>月</v>
      </c>
      <c r="I14" s="114" t="str">
        <f>'旬報(5月)'!D18</f>
        <v>火</v>
      </c>
      <c r="J14" s="114" t="str">
        <f>'旬報(5月)'!D19</f>
        <v>水</v>
      </c>
      <c r="K14" s="114" t="str">
        <f>'旬報(5月)'!D20</f>
        <v>木</v>
      </c>
      <c r="L14" s="114" t="str">
        <f>'旬報(5月)'!D21</f>
        <v>金</v>
      </c>
      <c r="M14" s="114" t="str">
        <f>'旬報(5月)'!D22</f>
        <v>土</v>
      </c>
      <c r="N14" s="114" t="str">
        <f>'旬報(5月)'!D23</f>
        <v>日</v>
      </c>
      <c r="O14" s="114" t="str">
        <f>'旬報(5月)'!D24</f>
        <v>月</v>
      </c>
      <c r="P14" s="114" t="str">
        <f>'旬報(5月)'!D25</f>
        <v>火</v>
      </c>
      <c r="Q14" s="114" t="str">
        <f>'旬報(5月)'!D36</f>
        <v>水</v>
      </c>
      <c r="R14" s="114" t="str">
        <f>'旬報(5月)'!D37</f>
        <v>木</v>
      </c>
      <c r="S14" s="114" t="str">
        <f>'旬報(5月)'!D38</f>
        <v>金</v>
      </c>
      <c r="T14" s="114" t="str">
        <f>'旬報(5月)'!D39</f>
        <v>土</v>
      </c>
      <c r="U14" s="114" t="str">
        <f>'旬報(5月)'!D40</f>
        <v>日</v>
      </c>
      <c r="V14" s="114" t="str">
        <f>'旬報(5月)'!D41</f>
        <v>月</v>
      </c>
      <c r="W14" s="114" t="str">
        <f>'旬報(5月)'!D42</f>
        <v>火</v>
      </c>
      <c r="X14" s="114" t="str">
        <f>'旬報(5月)'!D43</f>
        <v>水</v>
      </c>
      <c r="Y14" s="114" t="str">
        <f>'旬報(5月)'!D44</f>
        <v>木</v>
      </c>
      <c r="Z14" s="114" t="str">
        <f>'旬報(5月)'!D45</f>
        <v>金</v>
      </c>
      <c r="AA14" s="114" t="str">
        <f>'旬報(5月)'!D56</f>
        <v>土</v>
      </c>
      <c r="AB14" s="114" t="str">
        <f>'旬報(5月)'!D57</f>
        <v>日</v>
      </c>
      <c r="AC14" s="114" t="str">
        <f>'旬報(5月)'!D58</f>
        <v>月</v>
      </c>
      <c r="AD14" s="114" t="str">
        <f>'旬報(5月)'!D59</f>
        <v>火</v>
      </c>
      <c r="AE14" s="114" t="str">
        <f>'旬報(5月)'!D60</f>
        <v>水</v>
      </c>
      <c r="AF14" s="114" t="str">
        <f>'旬報(5月)'!D61</f>
        <v>木</v>
      </c>
      <c r="AG14" s="114" t="str">
        <f>'旬報(5月)'!D62</f>
        <v>金</v>
      </c>
      <c r="AH14" s="114" t="str">
        <f>'旬報(5月)'!D63</f>
        <v>土</v>
      </c>
      <c r="AI14" s="114" t="str">
        <f>'旬報(5月)'!D64</f>
        <v>日</v>
      </c>
      <c r="AJ14" s="114" t="str">
        <f>'旬報(5月)'!D65</f>
        <v>月</v>
      </c>
      <c r="AK14" s="115" t="str">
        <f>'旬報(5月)'!D66</f>
        <v>火</v>
      </c>
      <c r="AL14" s="72"/>
      <c r="AM14" s="72"/>
    </row>
    <row r="15" spans="2:43" ht="12.75" customHeight="1">
      <c r="B15" s="234">
        <f t="shared" ref="B15" si="0">B11+1</f>
        <v>5</v>
      </c>
      <c r="C15" s="235" t="s">
        <v>1</v>
      </c>
      <c r="D15" s="93" t="s">
        <v>9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34"/>
      <c r="C16" s="235"/>
      <c r="D16" s="93" t="s">
        <v>10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108</v>
      </c>
      <c r="E18" s="111"/>
      <c r="F18" s="112"/>
      <c r="G18" s="119" t="str">
        <f>'旬報(6月)'!D16</f>
        <v>水</v>
      </c>
      <c r="H18" s="120" t="str">
        <f>'旬報(6月)'!D17</f>
        <v>木</v>
      </c>
      <c r="I18" s="120" t="str">
        <f>'旬報(6月)'!D18</f>
        <v>金</v>
      </c>
      <c r="J18" s="120" t="str">
        <f>'旬報(6月)'!D19</f>
        <v>土</v>
      </c>
      <c r="K18" s="120" t="str">
        <f>'旬報(6月)'!D20</f>
        <v>日</v>
      </c>
      <c r="L18" s="120" t="str">
        <f>'旬報(6月)'!D21</f>
        <v>月</v>
      </c>
      <c r="M18" s="120" t="str">
        <f>'旬報(6月)'!D22</f>
        <v>火</v>
      </c>
      <c r="N18" s="120" t="str">
        <f>'旬報(6月)'!D23</f>
        <v>水</v>
      </c>
      <c r="O18" s="120" t="str">
        <f>'旬報(6月)'!D24</f>
        <v>木</v>
      </c>
      <c r="P18" s="120" t="str">
        <f>'旬報(6月)'!D25</f>
        <v>金</v>
      </c>
      <c r="Q18" s="120" t="str">
        <f>'旬報(6月)'!D36</f>
        <v>土</v>
      </c>
      <c r="R18" s="120" t="str">
        <f>'旬報(6月)'!D37</f>
        <v>日</v>
      </c>
      <c r="S18" s="120" t="str">
        <f>'旬報(6月)'!D38</f>
        <v>月</v>
      </c>
      <c r="T18" s="120" t="str">
        <f>'旬報(6月)'!D39</f>
        <v>火</v>
      </c>
      <c r="U18" s="120" t="str">
        <f>'旬報(6月)'!D40</f>
        <v>水</v>
      </c>
      <c r="V18" s="120" t="str">
        <f>'旬報(6月)'!D41</f>
        <v>木</v>
      </c>
      <c r="W18" s="120" t="str">
        <f>'旬報(6月)'!D42</f>
        <v>金</v>
      </c>
      <c r="X18" s="120" t="str">
        <f>'旬報(6月)'!D43</f>
        <v>土</v>
      </c>
      <c r="Y18" s="120" t="str">
        <f>'旬報(6月)'!D44</f>
        <v>日</v>
      </c>
      <c r="Z18" s="120" t="str">
        <f>'旬報(6月)'!D45</f>
        <v>月</v>
      </c>
      <c r="AA18" s="120" t="str">
        <f>'旬報(6月)'!D56</f>
        <v>火</v>
      </c>
      <c r="AB18" s="120" t="str">
        <f>'旬報(6月)'!D57</f>
        <v>水</v>
      </c>
      <c r="AC18" s="120" t="str">
        <f>'旬報(6月)'!D58</f>
        <v>木</v>
      </c>
      <c r="AD18" s="120" t="str">
        <f>'旬報(6月)'!D59</f>
        <v>金</v>
      </c>
      <c r="AE18" s="120" t="str">
        <f>'旬報(6月)'!D60</f>
        <v>土</v>
      </c>
      <c r="AF18" s="120" t="str">
        <f>'旬報(6月)'!D61</f>
        <v>日</v>
      </c>
      <c r="AG18" s="120" t="str">
        <f>'旬報(6月)'!D62</f>
        <v>月</v>
      </c>
      <c r="AH18" s="120" t="str">
        <f>'旬報(6月)'!D63</f>
        <v>火</v>
      </c>
      <c r="AI18" s="120" t="str">
        <f>'旬報(6月)'!D64</f>
        <v>水</v>
      </c>
      <c r="AJ18" s="120" t="str">
        <f>'旬報(6月)'!D65</f>
        <v>木</v>
      </c>
      <c r="AK18" s="121"/>
      <c r="AL18" s="72"/>
      <c r="AM18" s="72"/>
    </row>
    <row r="19" spans="2:43" ht="12.75" customHeight="1">
      <c r="B19" s="234">
        <f t="shared" ref="B19" si="1">B15+1</f>
        <v>6</v>
      </c>
      <c r="C19" s="23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 t="s">
        <v>11</v>
      </c>
      <c r="W19" s="78" t="s">
        <v>11</v>
      </c>
      <c r="X19" s="78" t="s">
        <v>80</v>
      </c>
      <c r="Y19" s="78" t="s">
        <v>80</v>
      </c>
      <c r="Z19" s="78" t="s">
        <v>11</v>
      </c>
      <c r="AA19" s="78" t="s">
        <v>11</v>
      </c>
      <c r="AB19" s="78" t="s">
        <v>11</v>
      </c>
      <c r="AC19" s="78" t="s">
        <v>11</v>
      </c>
      <c r="AD19" s="78" t="s">
        <v>11</v>
      </c>
      <c r="AE19" s="78" t="s">
        <v>80</v>
      </c>
      <c r="AF19" s="78" t="s">
        <v>80</v>
      </c>
      <c r="AG19" s="78" t="s">
        <v>11</v>
      </c>
      <c r="AH19" s="78" t="s">
        <v>11</v>
      </c>
      <c r="AI19" s="78" t="s">
        <v>11</v>
      </c>
      <c r="AJ19" s="78" t="s">
        <v>11</v>
      </c>
      <c r="AK19" s="79"/>
      <c r="AL19" s="1"/>
      <c r="AM19" s="1"/>
      <c r="AN19">
        <f>SUM(COUNTIF(G19:AK19,{"休"}))</f>
        <v>4</v>
      </c>
      <c r="AP19">
        <f>SUM(COUNTIF(G19:AK19,{"■"}))</f>
        <v>11</v>
      </c>
      <c r="AQ19">
        <f>AN19+AP19</f>
        <v>15</v>
      </c>
    </row>
    <row r="20" spans="2:43" ht="12.75" customHeight="1">
      <c r="B20" s="234"/>
      <c r="C20" s="235"/>
      <c r="D20" s="93" t="s">
        <v>10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9"/>
      <c r="AL20" s="1"/>
      <c r="AM20" s="1"/>
      <c r="AN20">
        <f>SUM(COUNTIF(G20:AK20,{"休"}))</f>
        <v>0</v>
      </c>
      <c r="AP20">
        <f>SUM(COUNTIF(G20:AK20,{"■"}))</f>
        <v>0</v>
      </c>
      <c r="AQ20">
        <f>AN20+AP20</f>
        <v>0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108</v>
      </c>
      <c r="E22" s="111"/>
      <c r="F22" s="112"/>
      <c r="G22" s="119" t="str">
        <f>'旬報(7月)'!D16</f>
        <v>金</v>
      </c>
      <c r="H22" s="120" t="str">
        <f>'旬報(7月)'!D17</f>
        <v>土</v>
      </c>
      <c r="I22" s="120" t="str">
        <f>'旬報(7月)'!D18</f>
        <v>日</v>
      </c>
      <c r="J22" s="120" t="str">
        <f>'旬報(7月)'!D19</f>
        <v>月</v>
      </c>
      <c r="K22" s="120" t="str">
        <f>'旬報(7月)'!D20</f>
        <v>火</v>
      </c>
      <c r="L22" s="120" t="str">
        <f>'旬報(7月)'!D21</f>
        <v>水</v>
      </c>
      <c r="M22" s="120" t="str">
        <f>'旬報(7月)'!D22</f>
        <v>木</v>
      </c>
      <c r="N22" s="120" t="str">
        <f>'旬報(7月)'!D23</f>
        <v>金</v>
      </c>
      <c r="O22" s="120" t="str">
        <f>'旬報(7月)'!D24</f>
        <v>土</v>
      </c>
      <c r="P22" s="120" t="str">
        <f>'旬報(7月)'!D25</f>
        <v>日</v>
      </c>
      <c r="Q22" s="120" t="str">
        <f>'旬報(7月)'!D36</f>
        <v>月</v>
      </c>
      <c r="R22" s="120" t="str">
        <f>'旬報(7月)'!D37</f>
        <v>火</v>
      </c>
      <c r="S22" s="120" t="str">
        <f>'旬報(7月)'!D38</f>
        <v>水</v>
      </c>
      <c r="T22" s="120" t="str">
        <f>'旬報(7月)'!D39</f>
        <v>木</v>
      </c>
      <c r="U22" s="120" t="str">
        <f>'旬報(7月)'!D40</f>
        <v>金</v>
      </c>
      <c r="V22" s="120" t="str">
        <f>'旬報(7月)'!D41</f>
        <v>土</v>
      </c>
      <c r="W22" s="120" t="str">
        <f>'旬報(7月)'!D42</f>
        <v>日</v>
      </c>
      <c r="X22" s="120" t="str">
        <f>'旬報(7月)'!D43</f>
        <v>月</v>
      </c>
      <c r="Y22" s="120" t="str">
        <f>'旬報(7月)'!D44</f>
        <v>火</v>
      </c>
      <c r="Z22" s="120" t="str">
        <f>'旬報(7月)'!D45</f>
        <v>水</v>
      </c>
      <c r="AA22" s="120" t="str">
        <f>'旬報(7月)'!D56</f>
        <v>木</v>
      </c>
      <c r="AB22" s="120" t="str">
        <f>'旬報(7月)'!D57</f>
        <v>金</v>
      </c>
      <c r="AC22" s="120" t="str">
        <f>'旬報(7月)'!D58</f>
        <v>土</v>
      </c>
      <c r="AD22" s="120" t="str">
        <f>'旬報(7月)'!D59</f>
        <v>日</v>
      </c>
      <c r="AE22" s="120" t="str">
        <f>'旬報(7月)'!D60</f>
        <v>月</v>
      </c>
      <c r="AF22" s="120" t="str">
        <f>'旬報(7月)'!D61</f>
        <v>火</v>
      </c>
      <c r="AG22" s="120" t="str">
        <f>'旬報(7月)'!D62</f>
        <v>水</v>
      </c>
      <c r="AH22" s="120" t="str">
        <f>'旬報(7月)'!D63</f>
        <v>木</v>
      </c>
      <c r="AI22" s="120" t="str">
        <f>'旬報(7月)'!D64</f>
        <v>金</v>
      </c>
      <c r="AJ22" s="120" t="str">
        <f>'旬報(7月)'!D65</f>
        <v>土</v>
      </c>
      <c r="AK22" s="121" t="str">
        <f>'旬報(7月)'!D66</f>
        <v>日</v>
      </c>
      <c r="AL22" s="72"/>
      <c r="AM22" s="72"/>
    </row>
    <row r="23" spans="2:43" ht="12.75" customHeight="1">
      <c r="B23" s="234">
        <f t="shared" ref="B23" si="2">B19+1</f>
        <v>7</v>
      </c>
      <c r="C23" s="235" t="s">
        <v>1</v>
      </c>
      <c r="D23" s="93" t="s">
        <v>9</v>
      </c>
      <c r="E23" s="94"/>
      <c r="F23" s="95"/>
      <c r="G23" s="77" t="s">
        <v>11</v>
      </c>
      <c r="H23" s="78" t="s">
        <v>80</v>
      </c>
      <c r="I23" s="78" t="s">
        <v>80</v>
      </c>
      <c r="J23" s="78" t="s">
        <v>11</v>
      </c>
      <c r="K23" s="78" t="s">
        <v>11</v>
      </c>
      <c r="L23" s="78" t="s">
        <v>11</v>
      </c>
      <c r="M23" s="78" t="s">
        <v>11</v>
      </c>
      <c r="N23" s="78" t="s">
        <v>11</v>
      </c>
      <c r="O23" s="78" t="s">
        <v>80</v>
      </c>
      <c r="P23" s="78" t="s">
        <v>80</v>
      </c>
      <c r="Q23" s="78" t="s">
        <v>11</v>
      </c>
      <c r="R23" s="78" t="s">
        <v>11</v>
      </c>
      <c r="S23" s="78" t="s">
        <v>11</v>
      </c>
      <c r="T23" s="78" t="s">
        <v>11</v>
      </c>
      <c r="U23" s="78" t="s">
        <v>11</v>
      </c>
      <c r="V23" s="78" t="s">
        <v>80</v>
      </c>
      <c r="W23" s="78" t="s">
        <v>80</v>
      </c>
      <c r="X23" s="78" t="s">
        <v>80</v>
      </c>
      <c r="Y23" s="78" t="s">
        <v>11</v>
      </c>
      <c r="Z23" s="78" t="s">
        <v>11</v>
      </c>
      <c r="AA23" s="78" t="s">
        <v>11</v>
      </c>
      <c r="AB23" s="78" t="s">
        <v>11</v>
      </c>
      <c r="AC23" s="78" t="s">
        <v>80</v>
      </c>
      <c r="AD23" s="78" t="s">
        <v>80</v>
      </c>
      <c r="AE23" s="78" t="s">
        <v>11</v>
      </c>
      <c r="AF23" s="78" t="s">
        <v>11</v>
      </c>
      <c r="AG23" s="78" t="s">
        <v>11</v>
      </c>
      <c r="AH23" s="78" t="s">
        <v>11</v>
      </c>
      <c r="AI23" s="78" t="s">
        <v>11</v>
      </c>
      <c r="AJ23" s="78" t="s">
        <v>80</v>
      </c>
      <c r="AK23" s="79" t="s">
        <v>80</v>
      </c>
      <c r="AL23" s="1"/>
      <c r="AM23" s="1"/>
      <c r="AN23">
        <f>SUM(COUNTIF(G23:AK23,{"休"}))</f>
        <v>11</v>
      </c>
      <c r="AP23">
        <f>SUM(COUNTIF(G23:AK23,{"■"}))</f>
        <v>20</v>
      </c>
      <c r="AQ23">
        <f>AN23+AP23</f>
        <v>31</v>
      </c>
    </row>
    <row r="24" spans="2:43" ht="12.75" customHeight="1">
      <c r="B24" s="234"/>
      <c r="C24" s="235"/>
      <c r="D24" s="93" t="s">
        <v>10</v>
      </c>
      <c r="E24" s="94"/>
      <c r="F24" s="95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  <c r="AL24" s="1"/>
      <c r="AM24" s="1"/>
      <c r="AN24">
        <f>SUM(COUNTIF(G24:AK24,{"休"}))</f>
        <v>0</v>
      </c>
      <c r="AP24">
        <f>SUM(COUNTIF(G24:AK24,{"■"}))</f>
        <v>0</v>
      </c>
      <c r="AQ24">
        <f>AN24+AP24</f>
        <v>0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108</v>
      </c>
      <c r="E26" s="111"/>
      <c r="F26" s="112"/>
      <c r="G26" s="119" t="str">
        <f>'旬報(8月)'!D16</f>
        <v>月</v>
      </c>
      <c r="H26" s="120" t="str">
        <f>'旬報(8月)'!D17</f>
        <v>火</v>
      </c>
      <c r="I26" s="120" t="str">
        <f>'旬報(8月)'!D18</f>
        <v>水</v>
      </c>
      <c r="J26" s="120" t="str">
        <f>'旬報(8月)'!D19</f>
        <v>木</v>
      </c>
      <c r="K26" s="120" t="str">
        <f>'旬報(8月)'!D20</f>
        <v>金</v>
      </c>
      <c r="L26" s="120" t="str">
        <f>'旬報(8月)'!D21</f>
        <v>土</v>
      </c>
      <c r="M26" s="120" t="str">
        <f>'旬報(8月)'!D22</f>
        <v>日</v>
      </c>
      <c r="N26" s="120" t="str">
        <f>'旬報(8月)'!D23</f>
        <v>月</v>
      </c>
      <c r="O26" s="120" t="str">
        <f>'旬報(8月)'!D24</f>
        <v>火</v>
      </c>
      <c r="P26" s="120" t="str">
        <f>'旬報(8月)'!D25</f>
        <v>水</v>
      </c>
      <c r="Q26" s="120" t="str">
        <f>'旬報(8月)'!D36</f>
        <v>木</v>
      </c>
      <c r="R26" s="123" t="str">
        <f>'旬報(8月)'!D37</f>
        <v>金</v>
      </c>
      <c r="S26" s="124" t="s">
        <v>78</v>
      </c>
      <c r="T26" s="125" t="s">
        <v>78</v>
      </c>
      <c r="U26" s="126" t="s">
        <v>78</v>
      </c>
      <c r="V26" s="119" t="str">
        <f>'旬報(8月)'!D41</f>
        <v>火</v>
      </c>
      <c r="W26" s="120" t="str">
        <f>'旬報(8月)'!D42</f>
        <v>水</v>
      </c>
      <c r="X26" s="120" t="str">
        <f>'旬報(8月)'!D43</f>
        <v>木</v>
      </c>
      <c r="Y26" s="120" t="str">
        <f>'旬報(8月)'!D44</f>
        <v>金</v>
      </c>
      <c r="Z26" s="120" t="str">
        <f>'旬報(8月)'!D45</f>
        <v>土</v>
      </c>
      <c r="AA26" s="120" t="str">
        <f>'旬報(8月)'!D56</f>
        <v>日</v>
      </c>
      <c r="AB26" s="120" t="str">
        <f>'旬報(8月)'!D57</f>
        <v>月</v>
      </c>
      <c r="AC26" s="120" t="str">
        <f>'旬報(8月)'!D58</f>
        <v>火</v>
      </c>
      <c r="AD26" s="120" t="str">
        <f>'旬報(8月)'!D59</f>
        <v>水</v>
      </c>
      <c r="AE26" s="120" t="str">
        <f>'旬報(8月)'!D60</f>
        <v>木</v>
      </c>
      <c r="AF26" s="120" t="str">
        <f>'旬報(8月)'!D61</f>
        <v>金</v>
      </c>
      <c r="AG26" s="120" t="str">
        <f>'旬報(8月)'!D62</f>
        <v>土</v>
      </c>
      <c r="AH26" s="120" t="str">
        <f>'旬報(8月)'!D63</f>
        <v>日</v>
      </c>
      <c r="AI26" s="120" t="str">
        <f>'旬報(8月)'!D64</f>
        <v>月</v>
      </c>
      <c r="AJ26" s="120" t="str">
        <f>'旬報(8月)'!D65</f>
        <v>火</v>
      </c>
      <c r="AK26" s="121" t="str">
        <f>'旬報(8月)'!D66</f>
        <v>水</v>
      </c>
      <c r="AL26" s="72"/>
      <c r="AM26" s="72"/>
    </row>
    <row r="27" spans="2:43" ht="12.75" customHeight="1">
      <c r="B27" s="234">
        <f t="shared" ref="B27" si="3">B23+1</f>
        <v>8</v>
      </c>
      <c r="C27" s="235" t="s">
        <v>1</v>
      </c>
      <c r="D27" s="93" t="s">
        <v>9</v>
      </c>
      <c r="E27" s="94"/>
      <c r="F27" s="95"/>
      <c r="G27" s="77" t="s">
        <v>11</v>
      </c>
      <c r="H27" s="77" t="s">
        <v>11</v>
      </c>
      <c r="I27" s="77" t="s">
        <v>11</v>
      </c>
      <c r="J27" s="77" t="s">
        <v>11</v>
      </c>
      <c r="K27" s="77" t="s">
        <v>11</v>
      </c>
      <c r="L27" s="78" t="s">
        <v>80</v>
      </c>
      <c r="M27" s="78" t="s">
        <v>80</v>
      </c>
      <c r="N27" s="78" t="s">
        <v>11</v>
      </c>
      <c r="O27" s="78" t="s">
        <v>11</v>
      </c>
      <c r="P27" s="78" t="s">
        <v>11</v>
      </c>
      <c r="Q27" s="78" t="s">
        <v>11</v>
      </c>
      <c r="R27" s="127" t="s">
        <v>11</v>
      </c>
      <c r="S27" s="128"/>
      <c r="T27" s="78"/>
      <c r="U27" s="129"/>
      <c r="V27" s="130" t="s">
        <v>11</v>
      </c>
      <c r="W27" s="78" t="s">
        <v>11</v>
      </c>
      <c r="X27" s="78" t="s">
        <v>11</v>
      </c>
      <c r="Y27" s="78" t="s">
        <v>11</v>
      </c>
      <c r="Z27" s="78" t="s">
        <v>80</v>
      </c>
      <c r="AA27" s="78" t="s">
        <v>80</v>
      </c>
      <c r="AB27" s="78" t="s">
        <v>11</v>
      </c>
      <c r="AC27" s="78" t="s">
        <v>11</v>
      </c>
      <c r="AD27" s="78" t="s">
        <v>11</v>
      </c>
      <c r="AE27" s="78" t="s">
        <v>11</v>
      </c>
      <c r="AF27" s="78" t="s">
        <v>11</v>
      </c>
      <c r="AG27" s="78" t="s">
        <v>80</v>
      </c>
      <c r="AH27" s="78" t="s">
        <v>80</v>
      </c>
      <c r="AI27" s="78" t="s">
        <v>11</v>
      </c>
      <c r="AJ27" s="78" t="s">
        <v>11</v>
      </c>
      <c r="AK27" s="79" t="s">
        <v>11</v>
      </c>
      <c r="AL27" s="1"/>
      <c r="AM27" s="1"/>
      <c r="AN27">
        <f>SUM(COUNTIF(G27:AK27,{"休"}))</f>
        <v>6</v>
      </c>
      <c r="AO27" s="1"/>
      <c r="AP27">
        <f>SUM(COUNTIF(G27:AK27,{"■"}))</f>
        <v>22</v>
      </c>
      <c r="AQ27">
        <f>AN27+AP27</f>
        <v>28</v>
      </c>
    </row>
    <row r="28" spans="2:43" ht="12.75" customHeight="1">
      <c r="B28" s="234"/>
      <c r="C28" s="235"/>
      <c r="D28" s="93" t="s">
        <v>10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127"/>
      <c r="S28" s="128"/>
      <c r="T28" s="78"/>
      <c r="U28" s="129"/>
      <c r="V28" s="130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O28" s="1"/>
      <c r="AP28">
        <f>SUM(COUNTIF(G28:AK28,{"■"}))</f>
        <v>0</v>
      </c>
      <c r="AQ28">
        <f>AN28+AP28</f>
        <v>0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108</v>
      </c>
      <c r="E30" s="111"/>
      <c r="F30" s="112"/>
      <c r="G30" s="119" t="str">
        <f>'旬報(9月)'!D16</f>
        <v>木</v>
      </c>
      <c r="H30" s="120" t="str">
        <f>'旬報(9月)'!D17</f>
        <v>金</v>
      </c>
      <c r="I30" s="120" t="str">
        <f>'旬報(9月)'!D18</f>
        <v>土</v>
      </c>
      <c r="J30" s="120" t="str">
        <f>'旬報(9月)'!D19</f>
        <v>日</v>
      </c>
      <c r="K30" s="120" t="str">
        <f>'旬報(9月)'!D20</f>
        <v>月</v>
      </c>
      <c r="L30" s="120" t="str">
        <f>'旬報(9月)'!D21</f>
        <v>火</v>
      </c>
      <c r="M30" s="120" t="str">
        <f>'旬報(9月)'!D22</f>
        <v>水</v>
      </c>
      <c r="N30" s="120" t="str">
        <f>'旬報(9月)'!D23</f>
        <v>木</v>
      </c>
      <c r="O30" s="120" t="str">
        <f>'旬報(9月)'!D24</f>
        <v>金</v>
      </c>
      <c r="P30" s="120" t="str">
        <f>'旬報(9月)'!D25</f>
        <v>土</v>
      </c>
      <c r="Q30" s="120" t="str">
        <f>'旬報(9月)'!D36</f>
        <v>日</v>
      </c>
      <c r="R30" s="120" t="str">
        <f>'旬報(9月)'!D37</f>
        <v>月</v>
      </c>
      <c r="S30" s="135" t="str">
        <f>'旬報(9月)'!D38</f>
        <v>火</v>
      </c>
      <c r="T30" s="135" t="str">
        <f>'旬報(9月)'!D39</f>
        <v>水</v>
      </c>
      <c r="U30" s="135" t="str">
        <f>'旬報(9月)'!D40</f>
        <v>木</v>
      </c>
      <c r="V30" s="120" t="str">
        <f>'旬報(9月)'!D41</f>
        <v>金</v>
      </c>
      <c r="W30" s="120" t="str">
        <f>'旬報(9月)'!D42</f>
        <v>土</v>
      </c>
      <c r="X30" s="120" t="str">
        <f>'旬報(9月)'!D43</f>
        <v>日</v>
      </c>
      <c r="Y30" s="120" t="str">
        <f>'旬報(9月)'!D44</f>
        <v>月</v>
      </c>
      <c r="Z30" s="120" t="str">
        <f>'旬報(9月)'!D45</f>
        <v>火</v>
      </c>
      <c r="AA30" s="120" t="str">
        <f>'旬報(9月)'!D56</f>
        <v>水</v>
      </c>
      <c r="AB30" s="120" t="str">
        <f>'旬報(9月)'!D57</f>
        <v>木</v>
      </c>
      <c r="AC30" s="120" t="str">
        <f>'旬報(9月)'!D58</f>
        <v>金</v>
      </c>
      <c r="AD30" s="120" t="str">
        <f>'旬報(9月)'!D59</f>
        <v>土</v>
      </c>
      <c r="AE30" s="120" t="str">
        <f>'旬報(9月)'!D60</f>
        <v>日</v>
      </c>
      <c r="AF30" s="120" t="str">
        <f>'旬報(9月)'!D61</f>
        <v>月</v>
      </c>
      <c r="AG30" s="120" t="str">
        <f>'旬報(9月)'!D62</f>
        <v>火</v>
      </c>
      <c r="AH30" s="120" t="str">
        <f>'旬報(9月)'!D63</f>
        <v>水</v>
      </c>
      <c r="AI30" s="120" t="str">
        <f>'旬報(9月)'!D64</f>
        <v>木</v>
      </c>
      <c r="AJ30" s="120" t="str">
        <f>'旬報(9月)'!D65</f>
        <v>金</v>
      </c>
      <c r="AK30" s="121"/>
      <c r="AL30" s="72"/>
      <c r="AM30" s="72"/>
    </row>
    <row r="31" spans="2:43" ht="12.75" customHeight="1">
      <c r="B31" s="234">
        <f t="shared" ref="B31" si="4">B27+1</f>
        <v>9</v>
      </c>
      <c r="C31" s="235" t="s">
        <v>1</v>
      </c>
      <c r="D31" s="93" t="s">
        <v>9</v>
      </c>
      <c r="E31" s="94"/>
      <c r="F31" s="95"/>
      <c r="G31" s="77" t="s">
        <v>11</v>
      </c>
      <c r="H31" s="78" t="s">
        <v>11</v>
      </c>
      <c r="I31" s="78" t="s">
        <v>80</v>
      </c>
      <c r="J31" s="78" t="s">
        <v>80</v>
      </c>
      <c r="K31" s="78" t="s">
        <v>11</v>
      </c>
      <c r="L31" s="78" t="s">
        <v>11</v>
      </c>
      <c r="M31" s="78" t="s">
        <v>11</v>
      </c>
      <c r="N31" s="78" t="s">
        <v>11</v>
      </c>
      <c r="O31" s="78" t="s">
        <v>11</v>
      </c>
      <c r="P31" s="78" t="s">
        <v>80</v>
      </c>
      <c r="Q31" s="78" t="s">
        <v>80</v>
      </c>
      <c r="R31" s="78" t="s">
        <v>11</v>
      </c>
      <c r="S31" s="78" t="s">
        <v>11</v>
      </c>
      <c r="T31" s="78" t="s">
        <v>11</v>
      </c>
      <c r="U31" s="78" t="s">
        <v>11</v>
      </c>
      <c r="V31" s="78" t="s">
        <v>11</v>
      </c>
      <c r="W31" s="78" t="s">
        <v>80</v>
      </c>
      <c r="X31" s="78" t="s">
        <v>80</v>
      </c>
      <c r="Y31" s="78" t="s">
        <v>80</v>
      </c>
      <c r="Z31" s="78" t="s">
        <v>11</v>
      </c>
      <c r="AA31" s="78" t="s">
        <v>11</v>
      </c>
      <c r="AB31" s="78" t="s">
        <v>11</v>
      </c>
      <c r="AC31" s="78" t="s">
        <v>11</v>
      </c>
      <c r="AD31" s="78" t="s">
        <v>80</v>
      </c>
      <c r="AE31" s="78" t="s">
        <v>80</v>
      </c>
      <c r="AF31" s="78" t="s">
        <v>11</v>
      </c>
      <c r="AG31" s="78" t="s">
        <v>11</v>
      </c>
      <c r="AH31" s="78"/>
      <c r="AI31" s="78"/>
      <c r="AJ31" s="78"/>
      <c r="AK31" s="79"/>
      <c r="AL31" s="1"/>
      <c r="AM31" s="1"/>
      <c r="AN31">
        <f>SUM(COUNTIF(G31:AK31,{"休"}))</f>
        <v>9</v>
      </c>
      <c r="AP31">
        <f>SUM(COUNTIF(G31:AK31,{"■"}))</f>
        <v>18</v>
      </c>
      <c r="AQ31">
        <f>AN31+AP31</f>
        <v>27</v>
      </c>
    </row>
    <row r="32" spans="2:43" ht="12.75" customHeight="1">
      <c r="B32" s="234"/>
      <c r="C32" s="235"/>
      <c r="D32" s="93" t="s">
        <v>10</v>
      </c>
      <c r="E32" s="94"/>
      <c r="F32" s="95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9"/>
      <c r="AL32" s="1"/>
      <c r="AM32" s="1"/>
      <c r="AN32">
        <f>SUM(COUNTIF(G32:AK32,{"休"}))</f>
        <v>0</v>
      </c>
      <c r="AP32">
        <f>SUM(COUNTIF(G32:AK32,{"■"}))</f>
        <v>0</v>
      </c>
      <c r="AQ32">
        <f>AN32+AP32</f>
        <v>0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108</v>
      </c>
      <c r="E34" s="111"/>
      <c r="F34" s="112"/>
      <c r="G34" s="119" t="str">
        <f>'旬報(10月)'!D16</f>
        <v>土</v>
      </c>
      <c r="H34" s="120" t="str">
        <f>'旬報(10月)'!D17</f>
        <v>日</v>
      </c>
      <c r="I34" s="120" t="str">
        <f>'旬報(10月)'!D18</f>
        <v>月</v>
      </c>
      <c r="J34" s="120" t="str">
        <f>'旬報(10月)'!D19</f>
        <v>火</v>
      </c>
      <c r="K34" s="120" t="str">
        <f>'旬報(10月)'!D20</f>
        <v>水</v>
      </c>
      <c r="L34" s="120" t="str">
        <f>'旬報(10月)'!D21</f>
        <v>木</v>
      </c>
      <c r="M34" s="120" t="str">
        <f>'旬報(10月)'!D22</f>
        <v>金</v>
      </c>
      <c r="N34" s="120" t="str">
        <f>'旬報(10月)'!D23</f>
        <v>土</v>
      </c>
      <c r="O34" s="120" t="str">
        <f>'旬報(10月)'!D24</f>
        <v>日</v>
      </c>
      <c r="P34" s="120" t="str">
        <f>'旬報(10月)'!D25</f>
        <v>月</v>
      </c>
      <c r="Q34" s="120" t="str">
        <f>'旬報(10月)'!D36</f>
        <v>火</v>
      </c>
      <c r="R34" s="120" t="str">
        <f>'旬報(10月)'!D37</f>
        <v>水</v>
      </c>
      <c r="S34" s="120" t="str">
        <f>'旬報(10月)'!D38</f>
        <v>木</v>
      </c>
      <c r="T34" s="120" t="str">
        <f>'旬報(10月)'!D39</f>
        <v>金</v>
      </c>
      <c r="U34" s="120" t="str">
        <f>'旬報(10月)'!D40</f>
        <v>土</v>
      </c>
      <c r="V34" s="120" t="str">
        <f>'旬報(10月)'!D41</f>
        <v>日</v>
      </c>
      <c r="W34" s="120" t="str">
        <f>'旬報(10月)'!D42</f>
        <v>月</v>
      </c>
      <c r="X34" s="120" t="str">
        <f>'旬報(10月)'!D43</f>
        <v>火</v>
      </c>
      <c r="Y34" s="120" t="str">
        <f>'旬報(10月)'!D44</f>
        <v>水</v>
      </c>
      <c r="Z34" s="120" t="str">
        <f>'旬報(10月)'!D45</f>
        <v>木</v>
      </c>
      <c r="AA34" s="120" t="str">
        <f>'旬報(10月)'!D56</f>
        <v>金</v>
      </c>
      <c r="AB34" s="120" t="str">
        <f>'旬報(10月)'!D57</f>
        <v>土</v>
      </c>
      <c r="AC34" s="120" t="str">
        <f>'旬報(10月)'!D58</f>
        <v>日</v>
      </c>
      <c r="AD34" s="120" t="str">
        <f>'旬報(10月)'!D59</f>
        <v>月</v>
      </c>
      <c r="AE34" s="120" t="str">
        <f>'旬報(10月)'!D60</f>
        <v>火</v>
      </c>
      <c r="AF34" s="120" t="str">
        <f>'旬報(10月)'!D61</f>
        <v>水</v>
      </c>
      <c r="AG34" s="120" t="str">
        <f>'旬報(10月)'!D62</f>
        <v>木</v>
      </c>
      <c r="AH34" s="120" t="str">
        <f>'旬報(10月)'!D63</f>
        <v>金</v>
      </c>
      <c r="AI34" s="120" t="str">
        <f>'旬報(10月)'!D64</f>
        <v>土</v>
      </c>
      <c r="AJ34" s="120" t="str">
        <f>'旬報(10月)'!D65</f>
        <v>日</v>
      </c>
      <c r="AK34" s="121" t="str">
        <f>'旬報(10月)'!D66</f>
        <v>月</v>
      </c>
      <c r="AL34" s="72"/>
      <c r="AM34" s="72"/>
    </row>
    <row r="35" spans="2:43" ht="12.75" customHeight="1">
      <c r="B35" s="234">
        <f t="shared" ref="B35" si="5">B31+1</f>
        <v>10</v>
      </c>
      <c r="C35" s="235" t="s">
        <v>1</v>
      </c>
      <c r="D35" s="93" t="s">
        <v>9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34"/>
      <c r="C36" s="235"/>
      <c r="D36" s="93" t="s">
        <v>10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108</v>
      </c>
      <c r="E38" s="111"/>
      <c r="F38" s="112"/>
      <c r="G38" s="119" t="str">
        <f>'旬報(11月)'!D16</f>
        <v>火</v>
      </c>
      <c r="H38" s="120" t="str">
        <f>'旬報(11月)'!D17</f>
        <v>水</v>
      </c>
      <c r="I38" s="120" t="str">
        <f>'旬報(11月)'!D18</f>
        <v>木</v>
      </c>
      <c r="J38" s="120" t="str">
        <f>'旬報(11月)'!D19</f>
        <v>金</v>
      </c>
      <c r="K38" s="120" t="str">
        <f>'旬報(11月)'!D20</f>
        <v>土</v>
      </c>
      <c r="L38" s="120" t="str">
        <f>'旬報(11月)'!D21</f>
        <v>日</v>
      </c>
      <c r="M38" s="120" t="str">
        <f>'旬報(11月)'!D22</f>
        <v>月</v>
      </c>
      <c r="N38" s="120" t="str">
        <f>'旬報(11月)'!D23</f>
        <v>火</v>
      </c>
      <c r="O38" s="120" t="str">
        <f>'旬報(11月)'!D24</f>
        <v>水</v>
      </c>
      <c r="P38" s="120" t="str">
        <f>'旬報(11月)'!D25</f>
        <v>木</v>
      </c>
      <c r="Q38" s="120" t="str">
        <f>'旬報(11月)'!D36</f>
        <v>金</v>
      </c>
      <c r="R38" s="120" t="str">
        <f>'旬報(11月)'!D37</f>
        <v>土</v>
      </c>
      <c r="S38" s="120" t="str">
        <f>'旬報(11月)'!D38</f>
        <v>日</v>
      </c>
      <c r="T38" s="120" t="str">
        <f>'旬報(11月)'!D39</f>
        <v>月</v>
      </c>
      <c r="U38" s="120" t="str">
        <f>'旬報(11月)'!D40</f>
        <v>火</v>
      </c>
      <c r="V38" s="120" t="str">
        <f>'旬報(11月)'!D41</f>
        <v>水</v>
      </c>
      <c r="W38" s="120" t="str">
        <f>'旬報(11月)'!D42</f>
        <v>木</v>
      </c>
      <c r="X38" s="120" t="str">
        <f>'旬報(11月)'!D43</f>
        <v>金</v>
      </c>
      <c r="Y38" s="120" t="str">
        <f>'旬報(11月)'!D44</f>
        <v>土</v>
      </c>
      <c r="Z38" s="120" t="str">
        <f>'旬報(11月)'!D45</f>
        <v>日</v>
      </c>
      <c r="AA38" s="120" t="str">
        <f>'旬報(11月)'!D56</f>
        <v>月</v>
      </c>
      <c r="AB38" s="120" t="str">
        <f>'旬報(11月)'!D57</f>
        <v>火</v>
      </c>
      <c r="AC38" s="120" t="str">
        <f>'旬報(11月)'!D58</f>
        <v>水</v>
      </c>
      <c r="AD38" s="120" t="str">
        <f>'旬報(11月)'!D59</f>
        <v>木</v>
      </c>
      <c r="AE38" s="120" t="str">
        <f>'旬報(11月)'!D60</f>
        <v>金</v>
      </c>
      <c r="AF38" s="120" t="str">
        <f>'旬報(11月)'!D61</f>
        <v>土</v>
      </c>
      <c r="AG38" s="120" t="str">
        <f>'旬報(11月)'!D62</f>
        <v>日</v>
      </c>
      <c r="AH38" s="120" t="str">
        <f>'旬報(11月)'!D63</f>
        <v>月</v>
      </c>
      <c r="AI38" s="120" t="str">
        <f>'旬報(11月)'!D64</f>
        <v>火</v>
      </c>
      <c r="AJ38" s="120" t="str">
        <f>'旬報(11月)'!D65</f>
        <v>水</v>
      </c>
      <c r="AK38" s="121"/>
      <c r="AL38" s="72"/>
      <c r="AM38" s="72"/>
    </row>
    <row r="39" spans="2:43" ht="12.75" customHeight="1">
      <c r="B39" s="234">
        <f t="shared" ref="B39" si="6">B35+1</f>
        <v>11</v>
      </c>
      <c r="C39" s="235" t="s">
        <v>1</v>
      </c>
      <c r="D39" s="93" t="s">
        <v>9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34"/>
      <c r="C40" s="235"/>
      <c r="D40" s="93" t="s">
        <v>10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108</v>
      </c>
      <c r="E42" s="111"/>
      <c r="F42" s="112"/>
      <c r="G42" s="119" t="str">
        <f>'旬報(12月)'!D16</f>
        <v>木</v>
      </c>
      <c r="H42" s="120" t="str">
        <f>'旬報(12月)'!D17</f>
        <v>金</v>
      </c>
      <c r="I42" s="120" t="str">
        <f>'旬報(12月)'!D18</f>
        <v>土</v>
      </c>
      <c r="J42" s="120" t="str">
        <f>'旬報(12月)'!D19</f>
        <v>日</v>
      </c>
      <c r="K42" s="120" t="str">
        <f>'旬報(12月)'!D20</f>
        <v>月</v>
      </c>
      <c r="L42" s="120" t="str">
        <f>'旬報(12月)'!D21</f>
        <v>火</v>
      </c>
      <c r="M42" s="120" t="str">
        <f>'旬報(12月)'!D22</f>
        <v>水</v>
      </c>
      <c r="N42" s="120" t="str">
        <f>'旬報(12月)'!D23</f>
        <v>木</v>
      </c>
      <c r="O42" s="120" t="str">
        <f>'旬報(12月)'!D24</f>
        <v>金</v>
      </c>
      <c r="P42" s="120" t="str">
        <f>'旬報(12月)'!D25</f>
        <v>土</v>
      </c>
      <c r="Q42" s="120" t="str">
        <f>'旬報(12月)'!D36</f>
        <v>日</v>
      </c>
      <c r="R42" s="120" t="str">
        <f>'旬報(12月)'!D37</f>
        <v>月</v>
      </c>
      <c r="S42" s="120" t="str">
        <f>'旬報(12月)'!D38</f>
        <v>火</v>
      </c>
      <c r="T42" s="120" t="str">
        <f>'旬報(12月)'!D39</f>
        <v>水</v>
      </c>
      <c r="U42" s="120" t="str">
        <f>'旬報(12月)'!D40</f>
        <v>木</v>
      </c>
      <c r="V42" s="120" t="str">
        <f>'旬報(12月)'!D41</f>
        <v>金</v>
      </c>
      <c r="W42" s="120" t="str">
        <f>'旬報(12月)'!D42</f>
        <v>土</v>
      </c>
      <c r="X42" s="120" t="str">
        <f>'旬報(12月)'!D43</f>
        <v>日</v>
      </c>
      <c r="Y42" s="120" t="str">
        <f>'旬報(12月)'!D44</f>
        <v>月</v>
      </c>
      <c r="Z42" s="120" t="str">
        <f>'旬報(12月)'!D45</f>
        <v>火</v>
      </c>
      <c r="AA42" s="120" t="str">
        <f>'旬報(12月)'!D56</f>
        <v>水</v>
      </c>
      <c r="AB42" s="120" t="str">
        <f>'旬報(12月)'!D57</f>
        <v>木</v>
      </c>
      <c r="AC42" s="120" t="str">
        <f>'旬報(12月)'!D58</f>
        <v>金</v>
      </c>
      <c r="AD42" s="120" t="str">
        <f>'旬報(12月)'!D59</f>
        <v>土</v>
      </c>
      <c r="AE42" s="120" t="str">
        <f>'旬報(12月)'!D60</f>
        <v>日</v>
      </c>
      <c r="AF42" s="120" t="str">
        <f>'旬報(12月)'!D61</f>
        <v>月</v>
      </c>
      <c r="AG42" s="120" t="str">
        <f>'旬報(12月)'!D62</f>
        <v>火</v>
      </c>
      <c r="AH42" s="123" t="str">
        <f>'旬報(12月)'!D63</f>
        <v>水</v>
      </c>
      <c r="AI42" s="124" t="s">
        <v>79</v>
      </c>
      <c r="AJ42" s="125" t="s">
        <v>79</v>
      </c>
      <c r="AK42" s="126" t="s">
        <v>79</v>
      </c>
      <c r="AL42" s="72"/>
      <c r="AM42" s="72"/>
      <c r="AO42" s="1"/>
    </row>
    <row r="43" spans="2:43" ht="12.75" customHeight="1">
      <c r="B43" s="234">
        <f t="shared" ref="B43" si="7">B39+1</f>
        <v>12</v>
      </c>
      <c r="C43" s="23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34"/>
      <c r="C44" s="235"/>
      <c r="D44" s="93" t="s">
        <v>10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36" t="str">
        <f xml:space="preserve"> 初期入力!D4+1&amp;"年"</f>
        <v>2023年</v>
      </c>
      <c r="C46" s="237"/>
      <c r="D46" s="110" t="s">
        <v>108</v>
      </c>
      <c r="E46" s="111"/>
      <c r="F46" s="111"/>
      <c r="G46" s="124" t="s">
        <v>79</v>
      </c>
      <c r="H46" s="125" t="s">
        <v>79</v>
      </c>
      <c r="I46" s="126" t="s">
        <v>79</v>
      </c>
      <c r="J46" s="119" t="str">
        <f>'旬報(翌1月)'!D19</f>
        <v>水</v>
      </c>
      <c r="K46" s="120" t="str">
        <f>'旬報(翌1月)'!D20</f>
        <v>木</v>
      </c>
      <c r="L46" s="120" t="str">
        <f>'旬報(翌1月)'!D21</f>
        <v>金</v>
      </c>
      <c r="M46" s="120" t="str">
        <f>'旬報(翌1月)'!D22</f>
        <v>土</v>
      </c>
      <c r="N46" s="120" t="str">
        <f>'旬報(翌1月)'!D23</f>
        <v>日</v>
      </c>
      <c r="O46" s="120" t="str">
        <f>'旬報(翌1月)'!D24</f>
        <v>月</v>
      </c>
      <c r="P46" s="120" t="str">
        <f>'旬報(翌1月)'!D25</f>
        <v>火</v>
      </c>
      <c r="Q46" s="120" t="str">
        <f>'旬報(翌1月)'!D36</f>
        <v>水</v>
      </c>
      <c r="R46" s="120" t="str">
        <f>'旬報(翌1月)'!D37</f>
        <v>木</v>
      </c>
      <c r="S46" s="120" t="str">
        <f>'旬報(翌1月)'!D38</f>
        <v>金</v>
      </c>
      <c r="T46" s="120" t="str">
        <f>'旬報(翌1月)'!D39</f>
        <v>土</v>
      </c>
      <c r="U46" s="120" t="str">
        <f>'旬報(翌1月)'!D40</f>
        <v>日</v>
      </c>
      <c r="V46" s="120" t="str">
        <f>'旬報(翌1月)'!D41</f>
        <v>月</v>
      </c>
      <c r="W46" s="120" t="str">
        <f>'旬報(翌1月)'!D42</f>
        <v>火</v>
      </c>
      <c r="X46" s="120" t="str">
        <f>'旬報(翌1月)'!D43</f>
        <v>水</v>
      </c>
      <c r="Y46" s="120" t="str">
        <f>'旬報(翌1月)'!D44</f>
        <v>木</v>
      </c>
      <c r="Z46" s="120" t="str">
        <f>'旬報(翌1月)'!D45</f>
        <v>金</v>
      </c>
      <c r="AA46" s="120" t="str">
        <f>'旬報(翌1月)'!D56</f>
        <v>土</v>
      </c>
      <c r="AB46" s="120" t="str">
        <f>'旬報(翌1月)'!D57</f>
        <v>日</v>
      </c>
      <c r="AC46" s="120" t="str">
        <f>'旬報(翌1月)'!D58</f>
        <v>月</v>
      </c>
      <c r="AD46" s="120" t="str">
        <f>'旬報(翌1月)'!D59</f>
        <v>火</v>
      </c>
      <c r="AE46" s="120" t="str">
        <f>'旬報(翌1月)'!D60</f>
        <v>水</v>
      </c>
      <c r="AF46" s="120" t="str">
        <f>'旬報(翌1月)'!D61</f>
        <v>木</v>
      </c>
      <c r="AG46" s="120" t="str">
        <f>'旬報(翌1月)'!D62</f>
        <v>金</v>
      </c>
      <c r="AH46" s="120" t="str">
        <f>'旬報(翌1月)'!D63</f>
        <v>土</v>
      </c>
      <c r="AI46" s="135" t="str">
        <f>IF(OR('旬報(翌1月)'!D64="土",'旬報(翌1月)'!D64="日"),'旬報(翌1月)'!D64,"年")</f>
        <v>日</v>
      </c>
      <c r="AJ46" s="135" t="str">
        <f>'旬報(翌1月)'!D65</f>
        <v>月</v>
      </c>
      <c r="AK46" s="138" t="str">
        <f>'旬報(翌1月)'!D66</f>
        <v>火</v>
      </c>
      <c r="AL46" s="72"/>
      <c r="AM46" s="72"/>
      <c r="AO46" s="1"/>
    </row>
    <row r="47" spans="2:43" ht="12.75" customHeight="1">
      <c r="B47" s="234">
        <f>B7-2</f>
        <v>1</v>
      </c>
      <c r="C47" s="235" t="s">
        <v>1</v>
      </c>
      <c r="D47" s="93" t="s">
        <v>9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34"/>
      <c r="C48" s="235"/>
      <c r="D48" s="93" t="s">
        <v>10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108</v>
      </c>
      <c r="E50" s="111"/>
      <c r="F50" s="112"/>
      <c r="G50" s="139" t="str">
        <f>'旬報(翌2月)'!D16</f>
        <v>水</v>
      </c>
      <c r="H50" s="135" t="str">
        <f>'旬報(翌2月)'!D17</f>
        <v>木</v>
      </c>
      <c r="I50" s="135" t="str">
        <f>'旬報(翌2月)'!D18</f>
        <v>金</v>
      </c>
      <c r="J50" s="120" t="str">
        <f>'旬報(翌2月)'!D19</f>
        <v>土</v>
      </c>
      <c r="K50" s="120" t="str">
        <f>'旬報(翌2月)'!D20</f>
        <v>日</v>
      </c>
      <c r="L50" s="120" t="str">
        <f>'旬報(翌2月)'!D21</f>
        <v>月</v>
      </c>
      <c r="M50" s="120" t="str">
        <f>'旬報(翌2月)'!D22</f>
        <v>火</v>
      </c>
      <c r="N50" s="120" t="str">
        <f>'旬報(翌2月)'!D23</f>
        <v>水</v>
      </c>
      <c r="O50" s="120" t="str">
        <f>'旬報(翌2月)'!D24</f>
        <v>木</v>
      </c>
      <c r="P50" s="120" t="str">
        <f>'旬報(翌2月)'!D25</f>
        <v>金</v>
      </c>
      <c r="Q50" s="120" t="str">
        <f>'旬報(翌2月)'!D36</f>
        <v>土</v>
      </c>
      <c r="R50" s="120" t="str">
        <f>'旬報(翌2月)'!D37</f>
        <v>日</v>
      </c>
      <c r="S50" s="120" t="str">
        <f>'旬報(翌2月)'!D38</f>
        <v>月</v>
      </c>
      <c r="T50" s="120" t="str">
        <f>'旬報(翌2月)'!D39</f>
        <v>火</v>
      </c>
      <c r="U50" s="120" t="str">
        <f>'旬報(翌2月)'!D40</f>
        <v>水</v>
      </c>
      <c r="V50" s="120" t="str">
        <f>'旬報(翌2月)'!D41</f>
        <v>木</v>
      </c>
      <c r="W50" s="120" t="str">
        <f>'旬報(翌2月)'!D42</f>
        <v>金</v>
      </c>
      <c r="X50" s="120" t="str">
        <f>'旬報(翌2月)'!D43</f>
        <v>土</v>
      </c>
      <c r="Y50" s="120" t="str">
        <f>'旬報(翌2月)'!D44</f>
        <v>日</v>
      </c>
      <c r="Z50" s="120" t="str">
        <f>'旬報(翌2月)'!D45</f>
        <v>月</v>
      </c>
      <c r="AA50" s="120" t="str">
        <f>'旬報(翌2月)'!D56</f>
        <v>火</v>
      </c>
      <c r="AB50" s="120" t="str">
        <f>'旬報(翌2月)'!D57</f>
        <v>水</v>
      </c>
      <c r="AC50" s="120" t="str">
        <f>'旬報(翌2月)'!D58</f>
        <v>木</v>
      </c>
      <c r="AD50" s="120" t="str">
        <f>'旬報(翌2月)'!D59</f>
        <v>金</v>
      </c>
      <c r="AE50" s="120" t="str">
        <f>'旬報(翌2月)'!D60</f>
        <v>土</v>
      </c>
      <c r="AF50" s="120" t="str">
        <f>'旬報(翌2月)'!D61</f>
        <v>日</v>
      </c>
      <c r="AG50" s="120" t="str">
        <f>'旬報(翌2月)'!D62</f>
        <v>月</v>
      </c>
      <c r="AH50" s="120" t="str">
        <f>'旬報(翌2月)'!D63</f>
        <v>火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34">
        <f t="shared" ref="B51" si="8">B47+1</f>
        <v>2</v>
      </c>
      <c r="C51" s="235" t="s">
        <v>1</v>
      </c>
      <c r="D51" s="93" t="s">
        <v>9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34"/>
      <c r="C52" s="235"/>
      <c r="D52" s="93" t="s">
        <v>10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108</v>
      </c>
      <c r="E54" s="111"/>
      <c r="F54" s="112"/>
      <c r="G54" s="119" t="str">
        <f>'旬報(翌3月)'!D16</f>
        <v>水</v>
      </c>
      <c r="H54" s="120" t="str">
        <f>'旬報(翌3月)'!D17</f>
        <v>木</v>
      </c>
      <c r="I54" s="120" t="str">
        <f>'旬報(翌3月)'!D18</f>
        <v>金</v>
      </c>
      <c r="J54" s="120" t="str">
        <f>'旬報(翌3月)'!D19</f>
        <v>土</v>
      </c>
      <c r="K54" s="120" t="str">
        <f>'旬報(翌3月)'!D20</f>
        <v>日</v>
      </c>
      <c r="L54" s="120" t="str">
        <f>'旬報(翌3月)'!D21</f>
        <v>月</v>
      </c>
      <c r="M54" s="120" t="str">
        <f>'旬報(翌3月)'!D22</f>
        <v>火</v>
      </c>
      <c r="N54" s="120" t="str">
        <f>'旬報(翌3月)'!D23</f>
        <v>水</v>
      </c>
      <c r="O54" s="120" t="str">
        <f>'旬報(翌3月)'!D24</f>
        <v>木</v>
      </c>
      <c r="P54" s="120" t="str">
        <f>'旬報(翌3月)'!D25</f>
        <v>金</v>
      </c>
      <c r="Q54" s="120" t="str">
        <f>'旬報(翌3月)'!D36</f>
        <v>土</v>
      </c>
      <c r="R54" s="120" t="str">
        <f>'旬報(翌3月)'!D37</f>
        <v>日</v>
      </c>
      <c r="S54" s="120" t="str">
        <f>'旬報(翌3月)'!D38</f>
        <v>月</v>
      </c>
      <c r="T54" s="120" t="str">
        <f>'旬報(翌3月)'!D39</f>
        <v>火</v>
      </c>
      <c r="U54" s="120" t="str">
        <f>'旬報(翌3月)'!D40</f>
        <v>水</v>
      </c>
      <c r="V54" s="120" t="str">
        <f>'旬報(翌3月)'!D41</f>
        <v>木</v>
      </c>
      <c r="W54" s="120" t="str">
        <f>'旬報(翌3月)'!D42</f>
        <v>金</v>
      </c>
      <c r="X54" s="120" t="str">
        <f>'旬報(翌3月)'!D43</f>
        <v>土</v>
      </c>
      <c r="Y54" s="120" t="str">
        <f>'旬報(翌3月)'!D44</f>
        <v>日</v>
      </c>
      <c r="Z54" s="120" t="str">
        <f>'旬報(翌3月)'!D45</f>
        <v>月</v>
      </c>
      <c r="AA54" s="120" t="str">
        <f>'旬報(翌3月)'!D56</f>
        <v>火</v>
      </c>
      <c r="AB54" s="120" t="str">
        <f>'旬報(翌3月)'!D57</f>
        <v>水</v>
      </c>
      <c r="AC54" s="120" t="str">
        <f>'旬報(翌3月)'!D58</f>
        <v>木</v>
      </c>
      <c r="AD54" s="120" t="str">
        <f>'旬報(翌3月)'!D59</f>
        <v>金</v>
      </c>
      <c r="AE54" s="120" t="str">
        <f>'旬報(翌3月)'!D60</f>
        <v>土</v>
      </c>
      <c r="AF54" s="120" t="str">
        <f>'旬報(翌3月)'!D61</f>
        <v>日</v>
      </c>
      <c r="AG54" s="120" t="str">
        <f>'旬報(翌3月)'!D62</f>
        <v>月</v>
      </c>
      <c r="AH54" s="120" t="str">
        <f>'旬報(翌3月)'!D63</f>
        <v>火</v>
      </c>
      <c r="AI54" s="120" t="str">
        <f>'旬報(翌3月)'!D64</f>
        <v>水</v>
      </c>
      <c r="AJ54" s="120" t="str">
        <f>'旬報(翌3月)'!D65</f>
        <v>木</v>
      </c>
      <c r="AK54" s="121" t="str">
        <f>'旬報(翌3月)'!D66</f>
        <v>金</v>
      </c>
      <c r="AL54" s="72"/>
      <c r="AM54" s="72"/>
    </row>
    <row r="55" spans="2:43" ht="12.75" customHeight="1">
      <c r="B55" s="234">
        <f t="shared" ref="B55" si="9">B51+1</f>
        <v>3</v>
      </c>
      <c r="C55" s="235" t="s">
        <v>1</v>
      </c>
      <c r="D55" s="93" t="s">
        <v>9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34"/>
      <c r="C56" s="235"/>
      <c r="D56" s="93" t="s">
        <v>10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82</v>
      </c>
      <c r="H58" s="42"/>
      <c r="I58" s="42"/>
      <c r="J58" s="42"/>
      <c r="K58" s="42"/>
      <c r="L58" s="42"/>
    </row>
    <row r="59" spans="2:43" ht="18" customHeight="1">
      <c r="O59" s="148" t="s">
        <v>37</v>
      </c>
      <c r="R59" s="64"/>
      <c r="S59" s="75" t="s">
        <v>71</v>
      </c>
      <c r="T59" s="1" t="s">
        <v>67</v>
      </c>
      <c r="U59" s="64" t="s">
        <v>72</v>
      </c>
      <c r="V59" s="65"/>
      <c r="W59" s="65"/>
      <c r="X59" s="65"/>
      <c r="Y59" s="64"/>
      <c r="Z59" s="64"/>
      <c r="AA59" s="1"/>
      <c r="AB59" s="65"/>
      <c r="AC59" s="227"/>
      <c r="AD59" s="227"/>
      <c r="AE59" s="227" t="s">
        <v>134</v>
      </c>
      <c r="AF59" s="227"/>
      <c r="AG59" s="227"/>
      <c r="AH59" s="227"/>
      <c r="AN59">
        <f>AN7+AN11+AN15+AN19+AN23+AN27+AN31+AN35+AN39+AN43+AN47+AN51+AN55</f>
        <v>30</v>
      </c>
      <c r="AP59">
        <f>AP7+AP11+AP15+AP19+AP23+AP27+AP31+AP35+AP39+AP43+AP47+AP51+AP55</f>
        <v>71</v>
      </c>
      <c r="AQ59">
        <f>AQ7+AQ11+AQ15+AQ19+AQ23+AQ27+AQ31+AQ35+AQ39+AQ43+AQ47+AQ51+AQ55</f>
        <v>101</v>
      </c>
    </row>
    <row r="60" spans="2:43" ht="18" customHeight="1" thickBot="1">
      <c r="R60" s="63"/>
      <c r="S60" s="63"/>
      <c r="T60" s="1" t="s">
        <v>67</v>
      </c>
      <c r="U60" s="219" t="str">
        <f>CONCATENATE($AN$59+$AO$59&amp;"日","/",$AQ$59+$AO$59&amp;"日")</f>
        <v>30日/101日</v>
      </c>
      <c r="V60" s="219"/>
      <c r="AC60" s="227"/>
      <c r="AD60" s="227"/>
      <c r="AE60" s="219"/>
      <c r="AF60" s="219"/>
      <c r="AG60" s="219"/>
      <c r="AH60" s="219"/>
      <c r="AN60">
        <f>AN8+AN12+AN16+AN20+AN24+AN28+AN32+AN36+AN40+AN44+AN48+AN52+AN56</f>
        <v>0</v>
      </c>
      <c r="AP60">
        <f>AP8+AP12+AP16+AP20+AP24+AP28+AP32+AP36+AP40+AP44+AP48+AP52+AP56</f>
        <v>0</v>
      </c>
      <c r="AQ60">
        <f>AQ8+AQ12+AQ16+AQ20+AQ24+AQ28+AQ32+AQ36+AQ40+AQ44+AQ48+AQ52+AQ56</f>
        <v>0</v>
      </c>
    </row>
    <row r="61" spans="2:43" ht="18" customHeight="1" thickBot="1">
      <c r="R61" s="63"/>
      <c r="S61" s="63"/>
      <c r="T61" s="1" t="s">
        <v>67</v>
      </c>
      <c r="U61" s="212">
        <f>($AN$59+$AO$59)/($AQ$59+$AO$59)</f>
        <v>0.29702970297029702</v>
      </c>
      <c r="V61" s="213"/>
      <c r="W61" s="1" t="s">
        <v>73</v>
      </c>
      <c r="X61" s="214" t="str">
        <f>IF(U61&gt;=8/28,"4週8休以上",IF(U61&gt;=0.25,"4週7休以上4週8休未満",IF(U61&gt;=6/28,"4週6休以上4週7休未満","4週6休未満")))</f>
        <v>4週8休以上</v>
      </c>
      <c r="Y61" s="215"/>
      <c r="Z61" s="215"/>
      <c r="AA61" s="216"/>
      <c r="AB61" s="1" t="s">
        <v>109</v>
      </c>
      <c r="AC61" s="76" t="str">
        <f>IF(U61&gt;0.285,"ＯＫ","ＮＧ")</f>
        <v>ＯＫ</v>
      </c>
      <c r="AD61" s="149"/>
      <c r="AE61" s="228" t="s">
        <v>135</v>
      </c>
      <c r="AF61" s="229"/>
      <c r="AG61" s="229"/>
      <c r="AH61" s="230"/>
      <c r="AI61" s="227"/>
      <c r="AJ61" s="227"/>
    </row>
    <row r="62" spans="2:43" ht="18" customHeight="1">
      <c r="T62" s="1"/>
      <c r="U62" s="27"/>
      <c r="AC62" s="84"/>
      <c r="AD62" s="149"/>
      <c r="AE62" s="231"/>
      <c r="AF62" s="232"/>
      <c r="AG62" s="232"/>
      <c r="AH62" s="233"/>
      <c r="AI62" s="227"/>
      <c r="AJ62" s="227"/>
    </row>
    <row r="63" spans="2:43" ht="18" customHeight="1">
      <c r="G63" s="217"/>
      <c r="H63" s="217"/>
      <c r="I63" s="217"/>
      <c r="J63" s="218"/>
      <c r="K63" s="218"/>
      <c r="L63" s="218"/>
      <c r="M63" s="218"/>
      <c r="O63" s="148" t="s">
        <v>38</v>
      </c>
      <c r="R63" s="64"/>
      <c r="S63" s="75" t="s">
        <v>71</v>
      </c>
      <c r="T63" s="63" t="s">
        <v>67</v>
      </c>
      <c r="U63" s="64" t="s">
        <v>70</v>
      </c>
      <c r="V63" s="65"/>
      <c r="W63" s="65"/>
      <c r="X63" s="65"/>
      <c r="Y63" s="64"/>
      <c r="Z63" s="64"/>
      <c r="AA63" s="1"/>
      <c r="AB63" s="65"/>
      <c r="AE63" s="221" t="s">
        <v>123</v>
      </c>
      <c r="AF63" s="222"/>
      <c r="AG63" s="222"/>
      <c r="AH63" s="223"/>
      <c r="AI63" s="220" t="s">
        <v>122</v>
      </c>
      <c r="AJ63" s="220"/>
      <c r="AK63" s="220"/>
    </row>
    <row r="64" spans="2:43" ht="18" customHeight="1" thickBot="1">
      <c r="R64" s="63"/>
      <c r="S64" s="63"/>
      <c r="T64" s="1" t="s">
        <v>67</v>
      </c>
      <c r="U64" s="219" t="str">
        <f>CONCATENATE($AN$60+$AO$60&amp;"日","/",$AQ$60+$AO$60&amp;"日")</f>
        <v>0日/0日</v>
      </c>
      <c r="V64" s="219"/>
      <c r="AE64" s="224"/>
      <c r="AF64" s="225"/>
      <c r="AG64" s="225"/>
      <c r="AH64" s="226"/>
      <c r="AI64" s="220"/>
      <c r="AJ64" s="220"/>
      <c r="AK64" s="220"/>
    </row>
    <row r="65" spans="18:36" ht="18" customHeight="1" thickBot="1">
      <c r="R65" s="63"/>
      <c r="S65" s="63"/>
      <c r="T65" s="1" t="s">
        <v>67</v>
      </c>
      <c r="U65" s="212" t="str">
        <f>IF(AN60=0,"",($AN$60+$AO$60)/($AQ$60+$AO$60))</f>
        <v/>
      </c>
      <c r="V65" s="213"/>
      <c r="W65" s="1" t="s">
        <v>73</v>
      </c>
      <c r="X65" s="214" t="str">
        <f>IF(U65="","",IF(U65&gt;=8/28,"4週8休以上",IF(U65&gt;=0.25,"4週7休以上4週8休未満",IF(U65&gt;=6/28,"4週6休以上4週7休未満","補正なし"))))</f>
        <v/>
      </c>
      <c r="Y65" s="215"/>
      <c r="Z65" s="215"/>
      <c r="AA65" s="216"/>
      <c r="AE65" s="211"/>
      <c r="AF65" s="211"/>
      <c r="AG65" s="211"/>
      <c r="AH65" s="211"/>
      <c r="AI65" s="211"/>
      <c r="AJ65" s="211"/>
    </row>
    <row r="66" spans="18:36">
      <c r="AE66" s="211"/>
      <c r="AF66" s="211"/>
      <c r="AG66" s="211"/>
      <c r="AH66" s="211"/>
      <c r="AI66" s="211"/>
      <c r="AJ66" s="211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11"/>
      <c r="AB72" s="211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11"/>
      <c r="AB76" s="211"/>
      <c r="AE76" s="63"/>
      <c r="AF76" s="63"/>
      <c r="AG76" s="1"/>
    </row>
  </sheetData>
  <mergeCells count="55">
    <mergeCell ref="AA76:AB76"/>
    <mergeCell ref="U65:V65"/>
    <mergeCell ref="X65:AA65"/>
    <mergeCell ref="AE65:AF66"/>
    <mergeCell ref="AG65:AH66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C59:AD60"/>
    <mergeCell ref="AE59:AH60"/>
    <mergeCell ref="G63:I63"/>
    <mergeCell ref="J63:M63"/>
    <mergeCell ref="AE63:AH64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E3:AG3"/>
    <mergeCell ref="AH3:AJ3"/>
    <mergeCell ref="B6:C6"/>
    <mergeCell ref="B7:B8"/>
    <mergeCell ref="C7:C8"/>
    <mergeCell ref="T3:V3"/>
    <mergeCell ref="Y3:Z3"/>
    <mergeCell ref="AA3:AC3"/>
    <mergeCell ref="B11:B12"/>
    <mergeCell ref="C11:C12"/>
    <mergeCell ref="B3:D3"/>
    <mergeCell ref="E3:M3"/>
    <mergeCell ref="P3:R3"/>
  </mergeCells>
  <phoneticPr fontId="2"/>
  <conditionalFormatting sqref="G7:AM9">
    <cfRule type="expression" dxfId="83" priority="41">
      <formula>G$6="土"</formula>
    </cfRule>
    <cfRule type="expression" dxfId="82" priority="40">
      <formula>G$6="日"</formula>
    </cfRule>
    <cfRule type="expression" dxfId="81" priority="39">
      <formula>G$6="祝"</formula>
    </cfRule>
  </conditionalFormatting>
  <conditionalFormatting sqref="G11:AM13">
    <cfRule type="expression" dxfId="80" priority="38">
      <formula>G$10="土"</formula>
    </cfRule>
    <cfRule type="expression" dxfId="79" priority="36">
      <formula>G$10="祝"</formula>
    </cfRule>
    <cfRule type="expression" dxfId="78" priority="37">
      <formula>G$10="日"</formula>
    </cfRule>
  </conditionalFormatting>
  <conditionalFormatting sqref="G15:AM17">
    <cfRule type="expression" dxfId="77" priority="35">
      <formula>G$14="土"</formula>
    </cfRule>
    <cfRule type="expression" dxfId="76" priority="34">
      <formula>G$14="日"</formula>
    </cfRule>
    <cfRule type="expression" dxfId="75" priority="33">
      <formula>G$14="祝"</formula>
    </cfRule>
  </conditionalFormatting>
  <conditionalFormatting sqref="G19:AM21">
    <cfRule type="expression" dxfId="74" priority="32">
      <formula>G$18="土"</formula>
    </cfRule>
    <cfRule type="expression" dxfId="73" priority="31">
      <formula>G$18="日"</formula>
    </cfRule>
    <cfRule type="expression" dxfId="72" priority="30">
      <formula>G$18="祝"</formula>
    </cfRule>
  </conditionalFormatting>
  <conditionalFormatting sqref="G23:AM25">
    <cfRule type="expression" dxfId="71" priority="29">
      <formula>G$22="土"</formula>
    </cfRule>
    <cfRule type="expression" dxfId="70" priority="28">
      <formula>G$22="日"</formula>
    </cfRule>
    <cfRule type="expression" dxfId="69" priority="27">
      <formula>G$22="祝"</formula>
    </cfRule>
  </conditionalFormatting>
  <conditionalFormatting sqref="G27:AM29">
    <cfRule type="expression" dxfId="68" priority="25">
      <formula>G$26="日"</formula>
    </cfRule>
    <cfRule type="expression" dxfId="67" priority="24">
      <formula>G$26="祝"</formula>
    </cfRule>
    <cfRule type="expression" dxfId="66" priority="26">
      <formula>G$26="土"</formula>
    </cfRule>
  </conditionalFormatting>
  <conditionalFormatting sqref="G31:AM33">
    <cfRule type="expression" dxfId="65" priority="22">
      <formula>G$30="日"</formula>
    </cfRule>
    <cfRule type="expression" dxfId="64" priority="23">
      <formula>G$30="土"</formula>
    </cfRule>
    <cfRule type="expression" dxfId="63" priority="21">
      <formula>G$30="祝"</formula>
    </cfRule>
  </conditionalFormatting>
  <conditionalFormatting sqref="G35:AM37">
    <cfRule type="expression" dxfId="62" priority="20">
      <formula>G$34="土"</formula>
    </cfRule>
    <cfRule type="expression" dxfId="61" priority="19">
      <formula>G$34="日"</formula>
    </cfRule>
    <cfRule type="expression" dxfId="60" priority="18">
      <formula>G$34="祝"</formula>
    </cfRule>
  </conditionalFormatting>
  <conditionalFormatting sqref="G39:AM41">
    <cfRule type="expression" dxfId="59" priority="17">
      <formula>G$38="土"</formula>
    </cfRule>
    <cfRule type="expression" dxfId="58" priority="16">
      <formula>G$38="日"</formula>
    </cfRule>
    <cfRule type="expression" dxfId="57" priority="15">
      <formula>G$38="祝"</formula>
    </cfRule>
  </conditionalFormatting>
  <conditionalFormatting sqref="G43:AM45">
    <cfRule type="expression" dxfId="56" priority="14">
      <formula>G$42="土"</formula>
    </cfRule>
    <cfRule type="expression" dxfId="55" priority="13">
      <formula>G$42="日"</formula>
    </cfRule>
    <cfRule type="expression" dxfId="54" priority="12">
      <formula>G$42="祝"</formula>
    </cfRule>
  </conditionalFormatting>
  <conditionalFormatting sqref="G47:AM49">
    <cfRule type="expression" dxfId="53" priority="11">
      <formula>G$46="土"</formula>
    </cfRule>
    <cfRule type="expression" dxfId="52" priority="10">
      <formula>G$46="日"</formula>
    </cfRule>
    <cfRule type="expression" dxfId="51" priority="9">
      <formula>G$46="祝"</formula>
    </cfRule>
  </conditionalFormatting>
  <conditionalFormatting sqref="G51:AM53">
    <cfRule type="expression" dxfId="50" priority="8">
      <formula>G$50="土"</formula>
    </cfRule>
    <cfRule type="expression" dxfId="49" priority="6">
      <formula>G$50="祝"</formula>
    </cfRule>
    <cfRule type="expression" dxfId="48" priority="7">
      <formula>G$50="日"</formula>
    </cfRule>
  </conditionalFormatting>
  <conditionalFormatting sqref="G55:AM57">
    <cfRule type="expression" dxfId="47" priority="5">
      <formula>G$54="土"</formula>
    </cfRule>
    <cfRule type="expression" dxfId="46" priority="4">
      <formula>G$54="日"</formula>
    </cfRule>
    <cfRule type="expression" dxfId="45" priority="3">
      <formula>G$54="祝"</formula>
    </cfRule>
  </conditionalFormatting>
  <conditionalFormatting sqref="AC61">
    <cfRule type="expression" dxfId="44" priority="1">
      <formula>$AC$61="ＮＧ"</formula>
    </cfRule>
  </conditionalFormatting>
  <conditionalFormatting sqref="AI61">
    <cfRule type="expression" dxfId="43" priority="2">
      <formula>$AH$59="ＮＧ"</formula>
    </cfRule>
  </conditionalFormatting>
  <conditionalFormatting sqref="AI65">
    <cfRule type="expression" dxfId="42" priority="42">
      <formula>$AH$61="ＮＧ"</formula>
    </cfRule>
  </conditionalFormatting>
  <dataValidations count="1">
    <dataValidation type="list" allowBlank="1" showInputMessage="1" showErrorMessage="1" sqref="G51:AJ53 G35:AK37 G43:AK45 G39:AJ41 G19:AJ21 G27:AK29 G23:AK25 G15:AK17 G11:AJ13 G55:AK57 G47:AK49 G7:AK9 AL9:AM9 AK13:AM13 AL17:AM17 AK21:AM21 AL25:AM25 AL29:AM29 AK33:AM33 AL37:AM37 AK41:AM41 AL45:AM45 AL49:AM49 AK53:AM53 AL57:AM57 G31:AJ33" xr:uid="{00000000-0002-0000-10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249977111117893"/>
  </sheetPr>
  <dimension ref="B1:AQ76"/>
  <sheetViews>
    <sheetView showGridLines="0" showZeros="0" tabSelected="1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E59" sqref="AE59:AH60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113</v>
      </c>
    </row>
    <row r="2" spans="2:43">
      <c r="O2" s="27" t="s">
        <v>47</v>
      </c>
      <c r="X2" s="27" t="s">
        <v>46</v>
      </c>
      <c r="AM2" s="2" t="s">
        <v>40</v>
      </c>
    </row>
    <row r="3" spans="2:43">
      <c r="B3" s="241" t="s">
        <v>16</v>
      </c>
      <c r="C3" s="241"/>
      <c r="D3" s="241"/>
      <c r="E3" s="242" t="str">
        <f>初期入力!D5</f>
        <v>●●工事</v>
      </c>
      <c r="F3" s="242"/>
      <c r="G3" s="242"/>
      <c r="H3" s="242"/>
      <c r="I3" s="242"/>
      <c r="J3" s="242"/>
      <c r="K3" s="242"/>
      <c r="L3" s="242"/>
      <c r="M3" s="242"/>
      <c r="P3" s="239">
        <f>初期入力!D6</f>
        <v>44713</v>
      </c>
      <c r="Q3" s="239"/>
      <c r="R3" s="239"/>
      <c r="S3" s="86" t="s">
        <v>8</v>
      </c>
      <c r="T3" s="239">
        <f>初期入力!D9</f>
        <v>44854</v>
      </c>
      <c r="U3" s="239"/>
      <c r="V3" s="239"/>
      <c r="Y3" s="240" t="s">
        <v>131</v>
      </c>
      <c r="Z3" s="240"/>
      <c r="AA3" s="238">
        <f>初期入力!D7</f>
        <v>44728</v>
      </c>
      <c r="AB3" s="238"/>
      <c r="AC3" s="238"/>
      <c r="AD3" s="86" t="s">
        <v>8</v>
      </c>
      <c r="AE3" s="232" t="s">
        <v>132</v>
      </c>
      <c r="AF3" s="232"/>
      <c r="AG3" s="232"/>
      <c r="AH3" s="238">
        <f>+初期入力!D8</f>
        <v>44831</v>
      </c>
      <c r="AI3" s="238"/>
      <c r="AJ3" s="238"/>
      <c r="AM3" s="25" t="s">
        <v>80</v>
      </c>
    </row>
    <row r="4" spans="2:43" ht="11.25" customHeight="1">
      <c r="AM4" s="25" t="s">
        <v>34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49</v>
      </c>
      <c r="AO5" s="49" t="s">
        <v>48</v>
      </c>
      <c r="AP5" t="s">
        <v>66</v>
      </c>
      <c r="AQ5" t="s">
        <v>46</v>
      </c>
    </row>
    <row r="6" spans="2:43" ht="12.75" customHeight="1">
      <c r="B6" s="236" t="str">
        <f>+初期入力!D4&amp;"年"</f>
        <v>2022年</v>
      </c>
      <c r="C6" s="237"/>
      <c r="D6" s="90" t="s">
        <v>108</v>
      </c>
      <c r="E6" s="91"/>
      <c r="F6" s="92"/>
      <c r="G6" s="81" t="str">
        <f>'旬報(3月)'!D16</f>
        <v>火</v>
      </c>
      <c r="H6" s="82" t="str">
        <f>'旬報(3月)'!D17</f>
        <v>水</v>
      </c>
      <c r="I6" s="82" t="str">
        <f>'旬報(3月)'!D18</f>
        <v>木</v>
      </c>
      <c r="J6" s="82" t="str">
        <f>'旬報(3月)'!D19</f>
        <v>金</v>
      </c>
      <c r="K6" s="82" t="str">
        <f>'旬報(3月)'!D20</f>
        <v>土</v>
      </c>
      <c r="L6" s="82" t="str">
        <f>'旬報(3月)'!D21</f>
        <v>日</v>
      </c>
      <c r="M6" s="82" t="str">
        <f>'旬報(3月)'!D22</f>
        <v>月</v>
      </c>
      <c r="N6" s="82" t="str">
        <f>'旬報(3月)'!D23</f>
        <v>火</v>
      </c>
      <c r="O6" s="82" t="str">
        <f>'旬報(3月)'!D24</f>
        <v>水</v>
      </c>
      <c r="P6" s="82" t="str">
        <f>'旬報(3月)'!D25</f>
        <v>木</v>
      </c>
      <c r="Q6" s="82" t="str">
        <f>'旬報(3月)'!D36</f>
        <v>金</v>
      </c>
      <c r="R6" s="82" t="str">
        <f>'旬報(3月)'!D37</f>
        <v>土</v>
      </c>
      <c r="S6" s="82" t="str">
        <f>'旬報(3月)'!D38</f>
        <v>日</v>
      </c>
      <c r="T6" s="82" t="str">
        <f>'旬報(3月)'!D39</f>
        <v>月</v>
      </c>
      <c r="U6" s="82" t="str">
        <f>'旬報(3月)'!D40</f>
        <v>火</v>
      </c>
      <c r="V6" s="82" t="str">
        <f>'旬報(3月)'!D41</f>
        <v>水</v>
      </c>
      <c r="W6" s="82" t="str">
        <f>'旬報(3月)'!D42</f>
        <v>木</v>
      </c>
      <c r="X6" s="82" t="str">
        <f>'旬報(3月)'!D43</f>
        <v>金</v>
      </c>
      <c r="Y6" s="82" t="str">
        <f>'旬報(3月)'!D44</f>
        <v>土</v>
      </c>
      <c r="Z6" s="82" t="str">
        <f>'旬報(3月)'!D45</f>
        <v>日</v>
      </c>
      <c r="AA6" s="82" t="str">
        <f>'旬報(3月)'!D56</f>
        <v>月</v>
      </c>
      <c r="AB6" s="82" t="str">
        <f>'旬報(3月)'!D57</f>
        <v>火</v>
      </c>
      <c r="AC6" s="82" t="str">
        <f>'旬報(3月)'!D58</f>
        <v>水</v>
      </c>
      <c r="AD6" s="82" t="str">
        <f>'旬報(3月)'!D59</f>
        <v>木</v>
      </c>
      <c r="AE6" s="82" t="str">
        <f>'旬報(3月)'!D60</f>
        <v>金</v>
      </c>
      <c r="AF6" s="82" t="str">
        <f>'旬報(3月)'!D61</f>
        <v>土</v>
      </c>
      <c r="AG6" s="82" t="str">
        <f>'旬報(3月)'!D62</f>
        <v>日</v>
      </c>
      <c r="AH6" s="82" t="str">
        <f>'旬報(3月)'!D63</f>
        <v>月</v>
      </c>
      <c r="AI6" s="82" t="str">
        <f>'旬報(3月)'!D64</f>
        <v>火</v>
      </c>
      <c r="AJ6" s="82" t="str">
        <f>'旬報(3月)'!D65</f>
        <v>水</v>
      </c>
      <c r="AK6" s="83" t="str">
        <f>'旬報(3月)'!D66</f>
        <v>木</v>
      </c>
      <c r="AL6" s="72"/>
      <c r="AM6" s="72"/>
    </row>
    <row r="7" spans="2:43" ht="12.75" customHeight="1">
      <c r="B7" s="234">
        <v>3</v>
      </c>
      <c r="C7" s="23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34"/>
      <c r="C8" s="235"/>
      <c r="D8" s="93" t="s">
        <v>10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108</v>
      </c>
      <c r="E10" s="111"/>
      <c r="F10" s="112"/>
      <c r="G10" s="113" t="str">
        <f>'旬報(4月)'!D16</f>
        <v>金</v>
      </c>
      <c r="H10" s="114" t="str">
        <f>'旬報(4月)'!D17</f>
        <v>土</v>
      </c>
      <c r="I10" s="114" t="str">
        <f>'旬報(4月)'!D18</f>
        <v>日</v>
      </c>
      <c r="J10" s="114" t="str">
        <f>'旬報(4月)'!D19</f>
        <v>月</v>
      </c>
      <c r="K10" s="114" t="str">
        <f>'旬報(4月)'!D20</f>
        <v>火</v>
      </c>
      <c r="L10" s="114" t="str">
        <f>'旬報(4月)'!D21</f>
        <v>水</v>
      </c>
      <c r="M10" s="114" t="str">
        <f>'旬報(4月)'!D22</f>
        <v>木</v>
      </c>
      <c r="N10" s="114" t="str">
        <f>'旬報(4月)'!D23</f>
        <v>金</v>
      </c>
      <c r="O10" s="114" t="str">
        <f>'旬報(4月)'!D24</f>
        <v>土</v>
      </c>
      <c r="P10" s="114" t="str">
        <f>'旬報(4月)'!D25</f>
        <v>日</v>
      </c>
      <c r="Q10" s="114" t="str">
        <f>'旬報(4月)'!D36</f>
        <v>月</v>
      </c>
      <c r="R10" s="114" t="str">
        <f>'旬報(4月)'!D37</f>
        <v>火</v>
      </c>
      <c r="S10" s="114" t="str">
        <f>'旬報(4月)'!D38</f>
        <v>水</v>
      </c>
      <c r="T10" s="114" t="str">
        <f>'旬報(4月)'!D39</f>
        <v>木</v>
      </c>
      <c r="U10" s="114" t="str">
        <f>'旬報(4月)'!D40</f>
        <v>金</v>
      </c>
      <c r="V10" s="114" t="str">
        <f>'旬報(4月)'!D41</f>
        <v>土</v>
      </c>
      <c r="W10" s="114" t="str">
        <f>'旬報(4月)'!D42</f>
        <v>日</v>
      </c>
      <c r="X10" s="114" t="str">
        <f>'旬報(4月)'!D43</f>
        <v>月</v>
      </c>
      <c r="Y10" s="114" t="str">
        <f>'旬報(4月)'!D44</f>
        <v>火</v>
      </c>
      <c r="Z10" s="114" t="str">
        <f>'旬報(4月)'!D45</f>
        <v>水</v>
      </c>
      <c r="AA10" s="114" t="str">
        <f>'旬報(4月)'!D56</f>
        <v>木</v>
      </c>
      <c r="AB10" s="114" t="str">
        <f>'旬報(4月)'!D57</f>
        <v>金</v>
      </c>
      <c r="AC10" s="114" t="str">
        <f>'旬報(4月)'!D58</f>
        <v>土</v>
      </c>
      <c r="AD10" s="114" t="str">
        <f>'旬報(4月)'!D59</f>
        <v>日</v>
      </c>
      <c r="AE10" s="114" t="str">
        <f>'旬報(4月)'!D60</f>
        <v>月</v>
      </c>
      <c r="AF10" s="114" t="str">
        <f>'旬報(4月)'!D61</f>
        <v>火</v>
      </c>
      <c r="AG10" s="114" t="str">
        <f>'旬報(4月)'!D62</f>
        <v>水</v>
      </c>
      <c r="AH10" s="114" t="str">
        <f>'旬報(4月)'!D63</f>
        <v>木</v>
      </c>
      <c r="AI10" s="114" t="str">
        <f>'旬報(4月)'!D64</f>
        <v>金</v>
      </c>
      <c r="AJ10" s="114" t="str">
        <f>'旬報(4月)'!D65</f>
        <v>土</v>
      </c>
      <c r="AK10" s="115"/>
      <c r="AL10" s="72"/>
      <c r="AM10" s="72"/>
    </row>
    <row r="11" spans="2:43" ht="12.75" customHeight="1">
      <c r="B11" s="234">
        <f>B7+1</f>
        <v>4</v>
      </c>
      <c r="C11" s="235" t="s">
        <v>1</v>
      </c>
      <c r="D11" s="93" t="s">
        <v>9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34"/>
      <c r="C12" s="235"/>
      <c r="D12" s="93" t="s">
        <v>10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108</v>
      </c>
      <c r="E14" s="111"/>
      <c r="F14" s="112"/>
      <c r="G14" s="113" t="str">
        <f>'旬報(5月)'!D16</f>
        <v>日</v>
      </c>
      <c r="H14" s="114" t="str">
        <f>'旬報(5月)'!D17</f>
        <v>月</v>
      </c>
      <c r="I14" s="114" t="str">
        <f>'旬報(5月)'!D18</f>
        <v>火</v>
      </c>
      <c r="J14" s="114" t="str">
        <f>'旬報(5月)'!D19</f>
        <v>水</v>
      </c>
      <c r="K14" s="114" t="str">
        <f>'旬報(5月)'!D20</f>
        <v>木</v>
      </c>
      <c r="L14" s="114" t="str">
        <f>'旬報(5月)'!D21</f>
        <v>金</v>
      </c>
      <c r="M14" s="114" t="str">
        <f>'旬報(5月)'!D22</f>
        <v>土</v>
      </c>
      <c r="N14" s="114" t="str">
        <f>'旬報(5月)'!D23</f>
        <v>日</v>
      </c>
      <c r="O14" s="114" t="str">
        <f>'旬報(5月)'!D24</f>
        <v>月</v>
      </c>
      <c r="P14" s="114" t="str">
        <f>'旬報(5月)'!D25</f>
        <v>火</v>
      </c>
      <c r="Q14" s="114" t="str">
        <f>'旬報(5月)'!D36</f>
        <v>水</v>
      </c>
      <c r="R14" s="114" t="str">
        <f>'旬報(5月)'!D37</f>
        <v>木</v>
      </c>
      <c r="S14" s="114" t="str">
        <f>'旬報(5月)'!D38</f>
        <v>金</v>
      </c>
      <c r="T14" s="114" t="str">
        <f>'旬報(5月)'!D39</f>
        <v>土</v>
      </c>
      <c r="U14" s="114" t="str">
        <f>'旬報(5月)'!D40</f>
        <v>日</v>
      </c>
      <c r="V14" s="114" t="str">
        <f>'旬報(5月)'!D41</f>
        <v>月</v>
      </c>
      <c r="W14" s="114" t="str">
        <f>'旬報(5月)'!D42</f>
        <v>火</v>
      </c>
      <c r="X14" s="114" t="str">
        <f>'旬報(5月)'!D43</f>
        <v>水</v>
      </c>
      <c r="Y14" s="114" t="str">
        <f>'旬報(5月)'!D44</f>
        <v>木</v>
      </c>
      <c r="Z14" s="114" t="str">
        <f>'旬報(5月)'!D45</f>
        <v>金</v>
      </c>
      <c r="AA14" s="114" t="str">
        <f>'旬報(5月)'!D56</f>
        <v>土</v>
      </c>
      <c r="AB14" s="114" t="str">
        <f>'旬報(5月)'!D57</f>
        <v>日</v>
      </c>
      <c r="AC14" s="114" t="str">
        <f>'旬報(5月)'!D58</f>
        <v>月</v>
      </c>
      <c r="AD14" s="114" t="str">
        <f>'旬報(5月)'!D59</f>
        <v>火</v>
      </c>
      <c r="AE14" s="114" t="str">
        <f>'旬報(5月)'!D60</f>
        <v>水</v>
      </c>
      <c r="AF14" s="114" t="str">
        <f>'旬報(5月)'!D61</f>
        <v>木</v>
      </c>
      <c r="AG14" s="114" t="str">
        <f>'旬報(5月)'!D62</f>
        <v>金</v>
      </c>
      <c r="AH14" s="114" t="str">
        <f>'旬報(5月)'!D63</f>
        <v>土</v>
      </c>
      <c r="AI14" s="114" t="str">
        <f>'旬報(5月)'!D64</f>
        <v>日</v>
      </c>
      <c r="AJ14" s="114" t="str">
        <f>'旬報(5月)'!D65</f>
        <v>月</v>
      </c>
      <c r="AK14" s="115" t="str">
        <f>'旬報(5月)'!D66</f>
        <v>火</v>
      </c>
      <c r="AL14" s="72"/>
      <c r="AM14" s="72"/>
    </row>
    <row r="15" spans="2:43" ht="12.75" customHeight="1">
      <c r="B15" s="234">
        <f t="shared" ref="B15" si="0">B11+1</f>
        <v>5</v>
      </c>
      <c r="C15" s="235" t="s">
        <v>1</v>
      </c>
      <c r="D15" s="93" t="s">
        <v>9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34"/>
      <c r="C16" s="235"/>
      <c r="D16" s="93" t="s">
        <v>10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108</v>
      </c>
      <c r="E18" s="111"/>
      <c r="F18" s="112"/>
      <c r="G18" s="119" t="str">
        <f>'旬報(6月)'!D16</f>
        <v>水</v>
      </c>
      <c r="H18" s="120" t="str">
        <f>'旬報(6月)'!D17</f>
        <v>木</v>
      </c>
      <c r="I18" s="120" t="str">
        <f>'旬報(6月)'!D18</f>
        <v>金</v>
      </c>
      <c r="J18" s="120" t="str">
        <f>'旬報(6月)'!D19</f>
        <v>土</v>
      </c>
      <c r="K18" s="120" t="str">
        <f>'旬報(6月)'!D20</f>
        <v>日</v>
      </c>
      <c r="L18" s="120" t="str">
        <f>'旬報(6月)'!D21</f>
        <v>月</v>
      </c>
      <c r="M18" s="120" t="str">
        <f>'旬報(6月)'!D22</f>
        <v>火</v>
      </c>
      <c r="N18" s="120" t="str">
        <f>'旬報(6月)'!D23</f>
        <v>水</v>
      </c>
      <c r="O18" s="120" t="str">
        <f>'旬報(6月)'!D24</f>
        <v>木</v>
      </c>
      <c r="P18" s="120" t="str">
        <f>'旬報(6月)'!D25</f>
        <v>金</v>
      </c>
      <c r="Q18" s="120" t="str">
        <f>'旬報(6月)'!D36</f>
        <v>土</v>
      </c>
      <c r="R18" s="120" t="str">
        <f>'旬報(6月)'!D37</f>
        <v>日</v>
      </c>
      <c r="S18" s="120" t="str">
        <f>'旬報(6月)'!D38</f>
        <v>月</v>
      </c>
      <c r="T18" s="120" t="str">
        <f>'旬報(6月)'!D39</f>
        <v>火</v>
      </c>
      <c r="U18" s="120" t="str">
        <f>'旬報(6月)'!D40</f>
        <v>水</v>
      </c>
      <c r="V18" s="120" t="str">
        <f>'旬報(6月)'!D41</f>
        <v>木</v>
      </c>
      <c r="W18" s="120" t="str">
        <f>'旬報(6月)'!D42</f>
        <v>金</v>
      </c>
      <c r="X18" s="120" t="str">
        <f>'旬報(6月)'!D43</f>
        <v>土</v>
      </c>
      <c r="Y18" s="120" t="str">
        <f>'旬報(6月)'!D44</f>
        <v>日</v>
      </c>
      <c r="Z18" s="120" t="str">
        <f>'旬報(6月)'!D45</f>
        <v>月</v>
      </c>
      <c r="AA18" s="120" t="str">
        <f>'旬報(6月)'!D56</f>
        <v>火</v>
      </c>
      <c r="AB18" s="120" t="str">
        <f>'旬報(6月)'!D57</f>
        <v>水</v>
      </c>
      <c r="AC18" s="120" t="str">
        <f>'旬報(6月)'!D58</f>
        <v>木</v>
      </c>
      <c r="AD18" s="120" t="str">
        <f>'旬報(6月)'!D59</f>
        <v>金</v>
      </c>
      <c r="AE18" s="120" t="str">
        <f>'旬報(6月)'!D60</f>
        <v>土</v>
      </c>
      <c r="AF18" s="120" t="str">
        <f>'旬報(6月)'!D61</f>
        <v>日</v>
      </c>
      <c r="AG18" s="120" t="str">
        <f>'旬報(6月)'!D62</f>
        <v>月</v>
      </c>
      <c r="AH18" s="120" t="str">
        <f>'旬報(6月)'!D63</f>
        <v>火</v>
      </c>
      <c r="AI18" s="120" t="str">
        <f>'旬報(6月)'!D64</f>
        <v>水</v>
      </c>
      <c r="AJ18" s="120" t="str">
        <f>'旬報(6月)'!D65</f>
        <v>木</v>
      </c>
      <c r="AK18" s="121"/>
      <c r="AL18" s="72"/>
      <c r="AM18" s="72"/>
    </row>
    <row r="19" spans="2:43" ht="12.75" customHeight="1">
      <c r="B19" s="234">
        <f t="shared" ref="B19" si="1">B15+1</f>
        <v>6</v>
      </c>
      <c r="C19" s="23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 t="s">
        <v>11</v>
      </c>
      <c r="W19" s="78" t="s">
        <v>11</v>
      </c>
      <c r="X19" s="78" t="s">
        <v>80</v>
      </c>
      <c r="Y19" s="78" t="s">
        <v>80</v>
      </c>
      <c r="Z19" s="78" t="s">
        <v>11</v>
      </c>
      <c r="AA19" s="78" t="s">
        <v>11</v>
      </c>
      <c r="AB19" s="78" t="s">
        <v>11</v>
      </c>
      <c r="AC19" s="78" t="s">
        <v>11</v>
      </c>
      <c r="AD19" s="78" t="s">
        <v>11</v>
      </c>
      <c r="AE19" s="78" t="s">
        <v>80</v>
      </c>
      <c r="AF19" s="78" t="s">
        <v>80</v>
      </c>
      <c r="AG19" s="78" t="s">
        <v>11</v>
      </c>
      <c r="AH19" s="78" t="s">
        <v>11</v>
      </c>
      <c r="AI19" s="78" t="s">
        <v>11</v>
      </c>
      <c r="AJ19" s="78" t="s">
        <v>11</v>
      </c>
      <c r="AK19" s="79"/>
      <c r="AL19" s="1"/>
      <c r="AM19" s="1"/>
      <c r="AN19">
        <f>SUM(COUNTIF(G19:AK19,{"休"}))</f>
        <v>4</v>
      </c>
      <c r="AP19">
        <f>SUM(COUNTIF(G19:AK19,{"■"}))</f>
        <v>11</v>
      </c>
      <c r="AQ19">
        <f>AN19+AP19</f>
        <v>15</v>
      </c>
    </row>
    <row r="20" spans="2:43" ht="12.75" customHeight="1">
      <c r="B20" s="234"/>
      <c r="C20" s="235"/>
      <c r="D20" s="93" t="s">
        <v>10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 t="s">
        <v>11</v>
      </c>
      <c r="W20" s="78" t="s">
        <v>11</v>
      </c>
      <c r="X20" s="78" t="s">
        <v>80</v>
      </c>
      <c r="Y20" s="78" t="s">
        <v>80</v>
      </c>
      <c r="Z20" s="78" t="s">
        <v>11</v>
      </c>
      <c r="AA20" s="78" t="s">
        <v>11</v>
      </c>
      <c r="AB20" s="78" t="s">
        <v>11</v>
      </c>
      <c r="AC20" s="78" t="s">
        <v>11</v>
      </c>
      <c r="AD20" s="204" t="s">
        <v>80</v>
      </c>
      <c r="AE20" s="78" t="s">
        <v>80</v>
      </c>
      <c r="AF20" s="78" t="s">
        <v>80</v>
      </c>
      <c r="AG20" s="78" t="s">
        <v>11</v>
      </c>
      <c r="AH20" s="78" t="s">
        <v>11</v>
      </c>
      <c r="AI20" s="78" t="s">
        <v>11</v>
      </c>
      <c r="AJ20" s="78" t="s">
        <v>11</v>
      </c>
      <c r="AK20" s="79"/>
      <c r="AL20" s="1"/>
      <c r="AM20" s="1"/>
      <c r="AN20">
        <f>SUM(COUNTIF(G20:AK20,{"休"}))</f>
        <v>5</v>
      </c>
      <c r="AP20">
        <f>SUM(COUNTIF(G20:AK20,{"■"}))</f>
        <v>10</v>
      </c>
      <c r="AQ20">
        <f>AN20+AP20</f>
        <v>15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108</v>
      </c>
      <c r="E22" s="111"/>
      <c r="F22" s="112"/>
      <c r="G22" s="119" t="str">
        <f>'旬報(7月)'!D16</f>
        <v>金</v>
      </c>
      <c r="H22" s="120" t="str">
        <f>'旬報(7月)'!D17</f>
        <v>土</v>
      </c>
      <c r="I22" s="120" t="str">
        <f>'旬報(7月)'!D18</f>
        <v>日</v>
      </c>
      <c r="J22" s="120" t="str">
        <f>'旬報(7月)'!D19</f>
        <v>月</v>
      </c>
      <c r="K22" s="120" t="str">
        <f>'旬報(7月)'!D20</f>
        <v>火</v>
      </c>
      <c r="L22" s="120" t="str">
        <f>'旬報(7月)'!D21</f>
        <v>水</v>
      </c>
      <c r="M22" s="120" t="str">
        <f>'旬報(7月)'!D22</f>
        <v>木</v>
      </c>
      <c r="N22" s="120" t="str">
        <f>'旬報(7月)'!D23</f>
        <v>金</v>
      </c>
      <c r="O22" s="120" t="str">
        <f>'旬報(7月)'!D24</f>
        <v>土</v>
      </c>
      <c r="P22" s="120" t="str">
        <f>'旬報(7月)'!D25</f>
        <v>日</v>
      </c>
      <c r="Q22" s="120" t="str">
        <f>'旬報(7月)'!D36</f>
        <v>月</v>
      </c>
      <c r="R22" s="120" t="str">
        <f>'旬報(7月)'!D37</f>
        <v>火</v>
      </c>
      <c r="S22" s="120" t="str">
        <f>'旬報(7月)'!D38</f>
        <v>水</v>
      </c>
      <c r="T22" s="120" t="str">
        <f>'旬報(7月)'!D39</f>
        <v>木</v>
      </c>
      <c r="U22" s="120" t="str">
        <f>'旬報(7月)'!D40</f>
        <v>金</v>
      </c>
      <c r="V22" s="120" t="str">
        <f>'旬報(7月)'!D41</f>
        <v>土</v>
      </c>
      <c r="W22" s="120" t="str">
        <f>'旬報(7月)'!D42</f>
        <v>日</v>
      </c>
      <c r="X22" s="120" t="str">
        <f>'旬報(7月)'!D43</f>
        <v>月</v>
      </c>
      <c r="Y22" s="120" t="str">
        <f>'旬報(7月)'!D44</f>
        <v>火</v>
      </c>
      <c r="Z22" s="120" t="str">
        <f>'旬報(7月)'!D45</f>
        <v>水</v>
      </c>
      <c r="AA22" s="120" t="str">
        <f>'旬報(7月)'!D56</f>
        <v>木</v>
      </c>
      <c r="AB22" s="120" t="str">
        <f>'旬報(7月)'!D57</f>
        <v>金</v>
      </c>
      <c r="AC22" s="120" t="str">
        <f>'旬報(7月)'!D58</f>
        <v>土</v>
      </c>
      <c r="AD22" s="120" t="str">
        <f>'旬報(7月)'!D59</f>
        <v>日</v>
      </c>
      <c r="AE22" s="120" t="str">
        <f>'旬報(7月)'!D60</f>
        <v>月</v>
      </c>
      <c r="AF22" s="120" t="str">
        <f>'旬報(7月)'!D61</f>
        <v>火</v>
      </c>
      <c r="AG22" s="120" t="str">
        <f>'旬報(7月)'!D62</f>
        <v>水</v>
      </c>
      <c r="AH22" s="120" t="str">
        <f>'旬報(7月)'!D63</f>
        <v>木</v>
      </c>
      <c r="AI22" s="120" t="str">
        <f>'旬報(7月)'!D64</f>
        <v>金</v>
      </c>
      <c r="AJ22" s="120" t="str">
        <f>'旬報(7月)'!D65</f>
        <v>土</v>
      </c>
      <c r="AK22" s="121" t="str">
        <f>'旬報(7月)'!D66</f>
        <v>日</v>
      </c>
      <c r="AL22" s="72"/>
      <c r="AM22" s="72"/>
    </row>
    <row r="23" spans="2:43" ht="12.75" customHeight="1">
      <c r="B23" s="234">
        <f t="shared" ref="B23" si="2">B19+1</f>
        <v>7</v>
      </c>
      <c r="C23" s="235" t="s">
        <v>1</v>
      </c>
      <c r="D23" s="93" t="s">
        <v>9</v>
      </c>
      <c r="E23" s="94"/>
      <c r="F23" s="95"/>
      <c r="G23" s="77" t="s">
        <v>11</v>
      </c>
      <c r="H23" s="78" t="s">
        <v>80</v>
      </c>
      <c r="I23" s="78" t="s">
        <v>80</v>
      </c>
      <c r="J23" s="78" t="s">
        <v>11</v>
      </c>
      <c r="K23" s="78" t="s">
        <v>11</v>
      </c>
      <c r="L23" s="78" t="s">
        <v>11</v>
      </c>
      <c r="M23" s="78" t="s">
        <v>11</v>
      </c>
      <c r="N23" s="78" t="s">
        <v>11</v>
      </c>
      <c r="O23" s="78" t="s">
        <v>80</v>
      </c>
      <c r="P23" s="78" t="s">
        <v>80</v>
      </c>
      <c r="Q23" s="78" t="s">
        <v>11</v>
      </c>
      <c r="R23" s="78" t="s">
        <v>11</v>
      </c>
      <c r="S23" s="78" t="s">
        <v>11</v>
      </c>
      <c r="T23" s="78" t="s">
        <v>11</v>
      </c>
      <c r="U23" s="78" t="s">
        <v>11</v>
      </c>
      <c r="V23" s="78" t="s">
        <v>80</v>
      </c>
      <c r="W23" s="78" t="s">
        <v>80</v>
      </c>
      <c r="X23" s="78" t="s">
        <v>80</v>
      </c>
      <c r="Y23" s="78" t="s">
        <v>11</v>
      </c>
      <c r="Z23" s="78" t="s">
        <v>11</v>
      </c>
      <c r="AA23" s="78" t="s">
        <v>11</v>
      </c>
      <c r="AB23" s="78" t="s">
        <v>11</v>
      </c>
      <c r="AC23" s="78" t="s">
        <v>80</v>
      </c>
      <c r="AD23" s="78" t="s">
        <v>80</v>
      </c>
      <c r="AE23" s="78" t="s">
        <v>11</v>
      </c>
      <c r="AF23" s="78" t="s">
        <v>11</v>
      </c>
      <c r="AG23" s="78" t="s">
        <v>11</v>
      </c>
      <c r="AH23" s="78" t="s">
        <v>11</v>
      </c>
      <c r="AI23" s="78" t="s">
        <v>11</v>
      </c>
      <c r="AJ23" s="78" t="s">
        <v>80</v>
      </c>
      <c r="AK23" s="79" t="s">
        <v>80</v>
      </c>
      <c r="AL23" s="1"/>
      <c r="AM23" s="1"/>
      <c r="AN23">
        <f>SUM(COUNTIF(G23:AK23,{"休"}))</f>
        <v>11</v>
      </c>
      <c r="AP23">
        <f>SUM(COUNTIF(G23:AK23,{"■"}))</f>
        <v>20</v>
      </c>
      <c r="AQ23">
        <f>AN23+AP23</f>
        <v>31</v>
      </c>
    </row>
    <row r="24" spans="2:43" ht="12.75" customHeight="1">
      <c r="B24" s="234"/>
      <c r="C24" s="235"/>
      <c r="D24" s="93" t="s">
        <v>10</v>
      </c>
      <c r="E24" s="94"/>
      <c r="F24" s="95"/>
      <c r="G24" s="77" t="s">
        <v>11</v>
      </c>
      <c r="H24" s="78" t="s">
        <v>80</v>
      </c>
      <c r="I24" s="78" t="s">
        <v>80</v>
      </c>
      <c r="J24" s="78" t="s">
        <v>11</v>
      </c>
      <c r="K24" s="78" t="s">
        <v>11</v>
      </c>
      <c r="L24" s="78" t="s">
        <v>11</v>
      </c>
      <c r="M24" s="78" t="s">
        <v>11</v>
      </c>
      <c r="N24" s="78" t="s">
        <v>11</v>
      </c>
      <c r="O24" s="78" t="s">
        <v>80</v>
      </c>
      <c r="P24" s="78" t="s">
        <v>80</v>
      </c>
      <c r="Q24" s="78" t="s">
        <v>11</v>
      </c>
      <c r="R24" s="78" t="s">
        <v>11</v>
      </c>
      <c r="S24" s="78" t="s">
        <v>11</v>
      </c>
      <c r="T24" s="78" t="s">
        <v>11</v>
      </c>
      <c r="U24" s="78" t="s">
        <v>11</v>
      </c>
      <c r="V24" s="78" t="s">
        <v>80</v>
      </c>
      <c r="W24" s="78" t="s">
        <v>80</v>
      </c>
      <c r="X24" s="78" t="s">
        <v>80</v>
      </c>
      <c r="Y24" s="78" t="s">
        <v>11</v>
      </c>
      <c r="Z24" s="78" t="s">
        <v>11</v>
      </c>
      <c r="AA24" s="78" t="s">
        <v>11</v>
      </c>
      <c r="AB24" s="78" t="s">
        <v>11</v>
      </c>
      <c r="AC24" s="204" t="s">
        <v>11</v>
      </c>
      <c r="AD24" s="78" t="s">
        <v>80</v>
      </c>
      <c r="AE24" s="204" t="s">
        <v>80</v>
      </c>
      <c r="AF24" s="78" t="s">
        <v>11</v>
      </c>
      <c r="AG24" s="78" t="s">
        <v>11</v>
      </c>
      <c r="AH24" s="78" t="s">
        <v>11</v>
      </c>
      <c r="AI24" s="78" t="s">
        <v>11</v>
      </c>
      <c r="AJ24" s="78" t="s">
        <v>80</v>
      </c>
      <c r="AK24" s="79" t="s">
        <v>80</v>
      </c>
      <c r="AL24" s="1"/>
      <c r="AM24" s="1"/>
      <c r="AN24">
        <f>SUM(COUNTIF(G24:AK24,{"休"}))</f>
        <v>11</v>
      </c>
      <c r="AP24">
        <f>SUM(COUNTIF(G24:AK24,{"■"}))</f>
        <v>20</v>
      </c>
      <c r="AQ24">
        <f>AN24+AP24</f>
        <v>31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108</v>
      </c>
      <c r="E26" s="111"/>
      <c r="F26" s="112"/>
      <c r="G26" s="119" t="str">
        <f>'旬報(8月)'!D16</f>
        <v>月</v>
      </c>
      <c r="H26" s="120" t="str">
        <f>'旬報(8月)'!D17</f>
        <v>火</v>
      </c>
      <c r="I26" s="120" t="str">
        <f>'旬報(8月)'!D18</f>
        <v>水</v>
      </c>
      <c r="J26" s="120" t="str">
        <f>'旬報(8月)'!D19</f>
        <v>木</v>
      </c>
      <c r="K26" s="120" t="str">
        <f>'旬報(8月)'!D20</f>
        <v>金</v>
      </c>
      <c r="L26" s="120" t="str">
        <f>'旬報(8月)'!D21</f>
        <v>土</v>
      </c>
      <c r="M26" s="120" t="str">
        <f>'旬報(8月)'!D22</f>
        <v>日</v>
      </c>
      <c r="N26" s="120" t="str">
        <f>'旬報(8月)'!D23</f>
        <v>月</v>
      </c>
      <c r="O26" s="120" t="str">
        <f>'旬報(8月)'!D24</f>
        <v>火</v>
      </c>
      <c r="P26" s="120" t="str">
        <f>'旬報(8月)'!D25</f>
        <v>水</v>
      </c>
      <c r="Q26" s="120" t="str">
        <f>'旬報(8月)'!D36</f>
        <v>木</v>
      </c>
      <c r="R26" s="123" t="str">
        <f>'旬報(8月)'!D37</f>
        <v>金</v>
      </c>
      <c r="S26" s="124" t="s">
        <v>78</v>
      </c>
      <c r="T26" s="125" t="s">
        <v>78</v>
      </c>
      <c r="U26" s="126" t="s">
        <v>78</v>
      </c>
      <c r="V26" s="119" t="str">
        <f>'旬報(8月)'!D41</f>
        <v>火</v>
      </c>
      <c r="W26" s="120" t="str">
        <f>'旬報(8月)'!D42</f>
        <v>水</v>
      </c>
      <c r="X26" s="120" t="str">
        <f>'旬報(8月)'!D43</f>
        <v>木</v>
      </c>
      <c r="Y26" s="120" t="str">
        <f>'旬報(8月)'!D44</f>
        <v>金</v>
      </c>
      <c r="Z26" s="120" t="str">
        <f>'旬報(8月)'!D45</f>
        <v>土</v>
      </c>
      <c r="AA26" s="120" t="str">
        <f>'旬報(8月)'!D56</f>
        <v>日</v>
      </c>
      <c r="AB26" s="120" t="str">
        <f>'旬報(8月)'!D57</f>
        <v>月</v>
      </c>
      <c r="AC26" s="120" t="str">
        <f>'旬報(8月)'!D58</f>
        <v>火</v>
      </c>
      <c r="AD26" s="120" t="str">
        <f>'旬報(8月)'!D59</f>
        <v>水</v>
      </c>
      <c r="AE26" s="120" t="str">
        <f>'旬報(8月)'!D60</f>
        <v>木</v>
      </c>
      <c r="AF26" s="120" t="str">
        <f>'旬報(8月)'!D61</f>
        <v>金</v>
      </c>
      <c r="AG26" s="120" t="str">
        <f>'旬報(8月)'!D62</f>
        <v>土</v>
      </c>
      <c r="AH26" s="120" t="str">
        <f>'旬報(8月)'!D63</f>
        <v>日</v>
      </c>
      <c r="AI26" s="120" t="str">
        <f>'旬報(8月)'!D64</f>
        <v>月</v>
      </c>
      <c r="AJ26" s="120" t="str">
        <f>'旬報(8月)'!D65</f>
        <v>火</v>
      </c>
      <c r="AK26" s="121" t="str">
        <f>'旬報(8月)'!D66</f>
        <v>水</v>
      </c>
      <c r="AL26" s="72"/>
      <c r="AM26" s="72"/>
    </row>
    <row r="27" spans="2:43" ht="12.75" customHeight="1">
      <c r="B27" s="234">
        <f t="shared" ref="B27" si="3">B23+1</f>
        <v>8</v>
      </c>
      <c r="C27" s="235" t="s">
        <v>1</v>
      </c>
      <c r="D27" s="93" t="s">
        <v>9</v>
      </c>
      <c r="E27" s="94"/>
      <c r="F27" s="95"/>
      <c r="G27" s="77" t="s">
        <v>11</v>
      </c>
      <c r="H27" s="78" t="s">
        <v>11</v>
      </c>
      <c r="I27" s="78" t="s">
        <v>11</v>
      </c>
      <c r="J27" s="78" t="s">
        <v>11</v>
      </c>
      <c r="K27" s="78" t="s">
        <v>11</v>
      </c>
      <c r="L27" s="78" t="s">
        <v>80</v>
      </c>
      <c r="M27" s="78" t="s">
        <v>80</v>
      </c>
      <c r="N27" s="78" t="s">
        <v>11</v>
      </c>
      <c r="O27" s="78" t="s">
        <v>11</v>
      </c>
      <c r="P27" s="78" t="s">
        <v>11</v>
      </c>
      <c r="Q27" s="78" t="s">
        <v>11</v>
      </c>
      <c r="R27" s="127" t="s">
        <v>11</v>
      </c>
      <c r="S27" s="128"/>
      <c r="T27" s="78"/>
      <c r="U27" s="129"/>
      <c r="V27" s="130" t="s">
        <v>11</v>
      </c>
      <c r="W27" s="78" t="s">
        <v>11</v>
      </c>
      <c r="X27" s="78" t="s">
        <v>11</v>
      </c>
      <c r="Y27" s="78" t="s">
        <v>11</v>
      </c>
      <c r="Z27" s="78" t="s">
        <v>80</v>
      </c>
      <c r="AA27" s="78" t="s">
        <v>80</v>
      </c>
      <c r="AB27" s="78" t="s">
        <v>11</v>
      </c>
      <c r="AC27" s="78" t="s">
        <v>11</v>
      </c>
      <c r="AD27" s="78" t="s">
        <v>11</v>
      </c>
      <c r="AE27" s="78" t="s">
        <v>11</v>
      </c>
      <c r="AF27" s="78" t="s">
        <v>11</v>
      </c>
      <c r="AG27" s="78" t="s">
        <v>80</v>
      </c>
      <c r="AH27" s="78" t="s">
        <v>80</v>
      </c>
      <c r="AI27" s="78" t="s">
        <v>11</v>
      </c>
      <c r="AJ27" s="78" t="s">
        <v>11</v>
      </c>
      <c r="AK27" s="79" t="s">
        <v>11</v>
      </c>
      <c r="AL27" s="1"/>
      <c r="AM27" s="1"/>
      <c r="AN27">
        <f>SUM(COUNTIF(G27:AK27,{"休"}))</f>
        <v>6</v>
      </c>
      <c r="AO27" s="1"/>
      <c r="AP27">
        <f>SUM(COUNTIF(G27:AK27,{"■"}))</f>
        <v>22</v>
      </c>
      <c r="AQ27">
        <f>AN27+AP27</f>
        <v>28</v>
      </c>
    </row>
    <row r="28" spans="2:43" ht="12.75" customHeight="1">
      <c r="B28" s="234"/>
      <c r="C28" s="235"/>
      <c r="D28" s="93" t="s">
        <v>10</v>
      </c>
      <c r="E28" s="94"/>
      <c r="F28" s="95"/>
      <c r="G28" s="77" t="s">
        <v>11</v>
      </c>
      <c r="H28" s="78" t="s">
        <v>11</v>
      </c>
      <c r="I28" s="78" t="s">
        <v>11</v>
      </c>
      <c r="J28" s="78" t="s">
        <v>11</v>
      </c>
      <c r="K28" s="78" t="s">
        <v>11</v>
      </c>
      <c r="L28" s="78" t="s">
        <v>80</v>
      </c>
      <c r="M28" s="78" t="s">
        <v>80</v>
      </c>
      <c r="N28" s="78" t="s">
        <v>11</v>
      </c>
      <c r="O28" s="78" t="s">
        <v>11</v>
      </c>
      <c r="P28" s="78" t="s">
        <v>11</v>
      </c>
      <c r="Q28" s="78" t="s">
        <v>11</v>
      </c>
      <c r="R28" s="127" t="s">
        <v>11</v>
      </c>
      <c r="S28" s="128"/>
      <c r="T28" s="78"/>
      <c r="U28" s="129"/>
      <c r="V28" s="130" t="s">
        <v>11</v>
      </c>
      <c r="W28" s="78" t="s">
        <v>11</v>
      </c>
      <c r="X28" s="78" t="s">
        <v>11</v>
      </c>
      <c r="Y28" s="78" t="s">
        <v>11</v>
      </c>
      <c r="Z28" s="78" t="s">
        <v>80</v>
      </c>
      <c r="AA28" s="78" t="s">
        <v>80</v>
      </c>
      <c r="AB28" s="78" t="s">
        <v>11</v>
      </c>
      <c r="AC28" s="78" t="s">
        <v>11</v>
      </c>
      <c r="AD28" s="78" t="s">
        <v>11</v>
      </c>
      <c r="AE28" s="78" t="s">
        <v>11</v>
      </c>
      <c r="AF28" s="78" t="s">
        <v>11</v>
      </c>
      <c r="AG28" s="78" t="s">
        <v>80</v>
      </c>
      <c r="AH28" s="78" t="s">
        <v>80</v>
      </c>
      <c r="AI28" s="78" t="s">
        <v>11</v>
      </c>
      <c r="AJ28" s="78" t="s">
        <v>11</v>
      </c>
      <c r="AK28" s="79" t="s">
        <v>11</v>
      </c>
      <c r="AL28" s="1"/>
      <c r="AM28" s="1"/>
      <c r="AN28">
        <f>SUM(COUNTIF(G28:AK28,{"休"}))</f>
        <v>6</v>
      </c>
      <c r="AO28" s="1"/>
      <c r="AP28">
        <f>SUM(COUNTIF(G28:AK28,{"■"}))</f>
        <v>22</v>
      </c>
      <c r="AQ28">
        <f>AN28+AP28</f>
        <v>28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108</v>
      </c>
      <c r="E30" s="111"/>
      <c r="F30" s="112"/>
      <c r="G30" s="119" t="str">
        <f>'旬報(9月)'!D16</f>
        <v>木</v>
      </c>
      <c r="H30" s="120" t="str">
        <f>'旬報(9月)'!D17</f>
        <v>金</v>
      </c>
      <c r="I30" s="120" t="str">
        <f>'旬報(9月)'!D18</f>
        <v>土</v>
      </c>
      <c r="J30" s="120" t="str">
        <f>'旬報(9月)'!D19</f>
        <v>日</v>
      </c>
      <c r="K30" s="120" t="str">
        <f>'旬報(9月)'!D20</f>
        <v>月</v>
      </c>
      <c r="L30" s="120" t="str">
        <f>'旬報(9月)'!D21</f>
        <v>火</v>
      </c>
      <c r="M30" s="120" t="str">
        <f>'旬報(9月)'!D22</f>
        <v>水</v>
      </c>
      <c r="N30" s="120" t="str">
        <f>'旬報(9月)'!D23</f>
        <v>木</v>
      </c>
      <c r="O30" s="120" t="str">
        <f>'旬報(9月)'!D24</f>
        <v>金</v>
      </c>
      <c r="P30" s="120" t="str">
        <f>'旬報(9月)'!D25</f>
        <v>土</v>
      </c>
      <c r="Q30" s="120" t="str">
        <f>'旬報(9月)'!D36</f>
        <v>日</v>
      </c>
      <c r="R30" s="120" t="str">
        <f>'旬報(9月)'!D37</f>
        <v>月</v>
      </c>
      <c r="S30" s="135" t="str">
        <f>'旬報(9月)'!D38</f>
        <v>火</v>
      </c>
      <c r="T30" s="135" t="str">
        <f>'旬報(9月)'!D39</f>
        <v>水</v>
      </c>
      <c r="U30" s="135" t="str">
        <f>'旬報(9月)'!D40</f>
        <v>木</v>
      </c>
      <c r="V30" s="120" t="str">
        <f>'旬報(9月)'!D41</f>
        <v>金</v>
      </c>
      <c r="W30" s="120" t="str">
        <f>'旬報(9月)'!D42</f>
        <v>土</v>
      </c>
      <c r="X30" s="120" t="str">
        <f>'旬報(9月)'!D43</f>
        <v>日</v>
      </c>
      <c r="Y30" s="120" t="str">
        <f>'旬報(9月)'!D44</f>
        <v>月</v>
      </c>
      <c r="Z30" s="120" t="str">
        <f>'旬報(9月)'!D45</f>
        <v>火</v>
      </c>
      <c r="AA30" s="120" t="str">
        <f>'旬報(9月)'!D56</f>
        <v>水</v>
      </c>
      <c r="AB30" s="120" t="str">
        <f>'旬報(9月)'!D57</f>
        <v>木</v>
      </c>
      <c r="AC30" s="120" t="str">
        <f>'旬報(9月)'!D58</f>
        <v>金</v>
      </c>
      <c r="AD30" s="120" t="str">
        <f>'旬報(9月)'!D59</f>
        <v>土</v>
      </c>
      <c r="AE30" s="120" t="str">
        <f>'旬報(9月)'!D60</f>
        <v>日</v>
      </c>
      <c r="AF30" s="120" t="str">
        <f>'旬報(9月)'!D61</f>
        <v>月</v>
      </c>
      <c r="AG30" s="120" t="str">
        <f>'旬報(9月)'!D62</f>
        <v>火</v>
      </c>
      <c r="AH30" s="120" t="str">
        <f>'旬報(9月)'!D63</f>
        <v>水</v>
      </c>
      <c r="AI30" s="120" t="str">
        <f>'旬報(9月)'!D64</f>
        <v>木</v>
      </c>
      <c r="AJ30" s="120" t="str">
        <f>'旬報(9月)'!D65</f>
        <v>金</v>
      </c>
      <c r="AK30" s="121"/>
      <c r="AL30" s="72"/>
      <c r="AM30" s="72"/>
    </row>
    <row r="31" spans="2:43" ht="12.75" customHeight="1">
      <c r="B31" s="234">
        <f t="shared" ref="B31" si="4">B27+1</f>
        <v>9</v>
      </c>
      <c r="C31" s="235" t="s">
        <v>1</v>
      </c>
      <c r="D31" s="93" t="s">
        <v>9</v>
      </c>
      <c r="E31" s="94"/>
      <c r="F31" s="95"/>
      <c r="G31" s="77" t="s">
        <v>11</v>
      </c>
      <c r="H31" s="78" t="s">
        <v>11</v>
      </c>
      <c r="I31" s="78" t="s">
        <v>80</v>
      </c>
      <c r="J31" s="78" t="s">
        <v>80</v>
      </c>
      <c r="K31" s="78" t="s">
        <v>11</v>
      </c>
      <c r="L31" s="78" t="s">
        <v>11</v>
      </c>
      <c r="M31" s="78" t="s">
        <v>11</v>
      </c>
      <c r="N31" s="78" t="s">
        <v>11</v>
      </c>
      <c r="O31" s="78" t="s">
        <v>11</v>
      </c>
      <c r="P31" s="78" t="s">
        <v>80</v>
      </c>
      <c r="Q31" s="78" t="s">
        <v>80</v>
      </c>
      <c r="R31" s="78" t="s">
        <v>11</v>
      </c>
      <c r="S31" s="78" t="s">
        <v>11</v>
      </c>
      <c r="T31" s="78" t="s">
        <v>11</v>
      </c>
      <c r="U31" s="78" t="s">
        <v>11</v>
      </c>
      <c r="V31" s="78" t="s">
        <v>11</v>
      </c>
      <c r="W31" s="78" t="s">
        <v>80</v>
      </c>
      <c r="X31" s="78" t="s">
        <v>80</v>
      </c>
      <c r="Y31" s="78" t="s">
        <v>80</v>
      </c>
      <c r="Z31" s="78" t="s">
        <v>11</v>
      </c>
      <c r="AA31" s="78" t="s">
        <v>11</v>
      </c>
      <c r="AB31" s="78" t="s">
        <v>11</v>
      </c>
      <c r="AC31" s="78" t="s">
        <v>11</v>
      </c>
      <c r="AD31" s="78" t="s">
        <v>80</v>
      </c>
      <c r="AE31" s="78" t="s">
        <v>80</v>
      </c>
      <c r="AF31" s="78" t="s">
        <v>11</v>
      </c>
      <c r="AG31" s="78" t="s">
        <v>11</v>
      </c>
      <c r="AH31" s="78"/>
      <c r="AI31" s="78"/>
      <c r="AJ31" s="78"/>
      <c r="AK31" s="79"/>
      <c r="AL31" s="1"/>
      <c r="AM31" s="1"/>
      <c r="AN31">
        <f>SUM(COUNTIF(G31:AK31,{"休"}))</f>
        <v>9</v>
      </c>
      <c r="AP31">
        <f>SUM(COUNTIF(G31:AK31,{"■"}))</f>
        <v>18</v>
      </c>
      <c r="AQ31">
        <f>AN31+AP31</f>
        <v>27</v>
      </c>
    </row>
    <row r="32" spans="2:43" ht="12.75" customHeight="1">
      <c r="B32" s="234"/>
      <c r="C32" s="235"/>
      <c r="D32" s="93" t="s">
        <v>10</v>
      </c>
      <c r="E32" s="94"/>
      <c r="F32" s="95"/>
      <c r="G32" s="77" t="s">
        <v>11</v>
      </c>
      <c r="H32" s="78" t="s">
        <v>11</v>
      </c>
      <c r="I32" s="78" t="s">
        <v>80</v>
      </c>
      <c r="J32" s="78" t="s">
        <v>80</v>
      </c>
      <c r="K32" s="78" t="s">
        <v>11</v>
      </c>
      <c r="L32" s="78" t="s">
        <v>11</v>
      </c>
      <c r="M32" s="78" t="s">
        <v>11</v>
      </c>
      <c r="N32" s="78" t="s">
        <v>11</v>
      </c>
      <c r="O32" s="78" t="s">
        <v>11</v>
      </c>
      <c r="P32" s="78" t="s">
        <v>80</v>
      </c>
      <c r="Q32" s="78" t="s">
        <v>80</v>
      </c>
      <c r="R32" s="78" t="s">
        <v>11</v>
      </c>
      <c r="S32" s="78" t="s">
        <v>11</v>
      </c>
      <c r="T32" s="78" t="s">
        <v>11</v>
      </c>
      <c r="U32" s="78" t="s">
        <v>11</v>
      </c>
      <c r="V32" s="78" t="s">
        <v>11</v>
      </c>
      <c r="W32" s="78" t="s">
        <v>80</v>
      </c>
      <c r="X32" s="78" t="s">
        <v>80</v>
      </c>
      <c r="Y32" s="204" t="s">
        <v>11</v>
      </c>
      <c r="Z32" s="78" t="s">
        <v>11</v>
      </c>
      <c r="AA32" s="78" t="s">
        <v>11</v>
      </c>
      <c r="AB32" s="78" t="s">
        <v>11</v>
      </c>
      <c r="AC32" s="78" t="s">
        <v>11</v>
      </c>
      <c r="AD32" s="204" t="s">
        <v>11</v>
      </c>
      <c r="AE32" s="78" t="s">
        <v>80</v>
      </c>
      <c r="AF32" s="78" t="s">
        <v>11</v>
      </c>
      <c r="AG32" s="78" t="s">
        <v>11</v>
      </c>
      <c r="AH32" s="78"/>
      <c r="AI32" s="78"/>
      <c r="AJ32" s="78"/>
      <c r="AK32" s="79"/>
      <c r="AL32" s="1"/>
      <c r="AM32" s="1"/>
      <c r="AN32">
        <f>SUM(COUNTIF(G32:AK32,{"休"}))</f>
        <v>7</v>
      </c>
      <c r="AP32">
        <f>SUM(COUNTIF(G32:AK32,{"■"}))</f>
        <v>20</v>
      </c>
      <c r="AQ32">
        <f>AN32+AP32</f>
        <v>27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108</v>
      </c>
      <c r="E34" s="111"/>
      <c r="F34" s="112"/>
      <c r="G34" s="119" t="str">
        <f>'旬報(10月)'!D16</f>
        <v>土</v>
      </c>
      <c r="H34" s="120" t="str">
        <f>'旬報(10月)'!D17</f>
        <v>日</v>
      </c>
      <c r="I34" s="120" t="str">
        <f>'旬報(10月)'!D18</f>
        <v>月</v>
      </c>
      <c r="J34" s="120" t="str">
        <f>'旬報(10月)'!D19</f>
        <v>火</v>
      </c>
      <c r="K34" s="120" t="str">
        <f>'旬報(10月)'!D20</f>
        <v>水</v>
      </c>
      <c r="L34" s="120" t="str">
        <f>'旬報(10月)'!D21</f>
        <v>木</v>
      </c>
      <c r="M34" s="120" t="str">
        <f>'旬報(10月)'!D22</f>
        <v>金</v>
      </c>
      <c r="N34" s="120" t="str">
        <f>'旬報(10月)'!D23</f>
        <v>土</v>
      </c>
      <c r="O34" s="120" t="str">
        <f>'旬報(10月)'!D24</f>
        <v>日</v>
      </c>
      <c r="P34" s="120" t="str">
        <f>'旬報(10月)'!D25</f>
        <v>月</v>
      </c>
      <c r="Q34" s="120" t="str">
        <f>'旬報(10月)'!D36</f>
        <v>火</v>
      </c>
      <c r="R34" s="120" t="str">
        <f>'旬報(10月)'!D37</f>
        <v>水</v>
      </c>
      <c r="S34" s="120" t="str">
        <f>'旬報(10月)'!D38</f>
        <v>木</v>
      </c>
      <c r="T34" s="120" t="str">
        <f>'旬報(10月)'!D39</f>
        <v>金</v>
      </c>
      <c r="U34" s="120" t="str">
        <f>'旬報(10月)'!D40</f>
        <v>土</v>
      </c>
      <c r="V34" s="120" t="str">
        <f>'旬報(10月)'!D41</f>
        <v>日</v>
      </c>
      <c r="W34" s="120" t="str">
        <f>'旬報(10月)'!D42</f>
        <v>月</v>
      </c>
      <c r="X34" s="120" t="str">
        <f>'旬報(10月)'!D43</f>
        <v>火</v>
      </c>
      <c r="Y34" s="120" t="str">
        <f>'旬報(10月)'!D44</f>
        <v>水</v>
      </c>
      <c r="Z34" s="120" t="str">
        <f>'旬報(10月)'!D45</f>
        <v>木</v>
      </c>
      <c r="AA34" s="120" t="str">
        <f>'旬報(10月)'!D56</f>
        <v>金</v>
      </c>
      <c r="AB34" s="120" t="str">
        <f>'旬報(10月)'!D57</f>
        <v>土</v>
      </c>
      <c r="AC34" s="120" t="str">
        <f>'旬報(10月)'!D58</f>
        <v>日</v>
      </c>
      <c r="AD34" s="120" t="str">
        <f>'旬報(10月)'!D59</f>
        <v>月</v>
      </c>
      <c r="AE34" s="120" t="str">
        <f>'旬報(10月)'!D60</f>
        <v>火</v>
      </c>
      <c r="AF34" s="120" t="str">
        <f>'旬報(10月)'!D61</f>
        <v>水</v>
      </c>
      <c r="AG34" s="120" t="str">
        <f>'旬報(10月)'!D62</f>
        <v>木</v>
      </c>
      <c r="AH34" s="120" t="str">
        <f>'旬報(10月)'!D63</f>
        <v>金</v>
      </c>
      <c r="AI34" s="120" t="str">
        <f>'旬報(10月)'!D64</f>
        <v>土</v>
      </c>
      <c r="AJ34" s="120" t="str">
        <f>'旬報(10月)'!D65</f>
        <v>日</v>
      </c>
      <c r="AK34" s="121" t="str">
        <f>'旬報(10月)'!D66</f>
        <v>月</v>
      </c>
      <c r="AL34" s="72"/>
      <c r="AM34" s="72"/>
    </row>
    <row r="35" spans="2:43" ht="12.75" customHeight="1">
      <c r="B35" s="234">
        <f t="shared" ref="B35" si="5">B31+1</f>
        <v>10</v>
      </c>
      <c r="C35" s="235" t="s">
        <v>1</v>
      </c>
      <c r="D35" s="93" t="s">
        <v>9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34"/>
      <c r="C36" s="235"/>
      <c r="D36" s="93" t="s">
        <v>10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108</v>
      </c>
      <c r="E38" s="111"/>
      <c r="F38" s="112"/>
      <c r="G38" s="119" t="str">
        <f>'旬報(11月)'!D16</f>
        <v>火</v>
      </c>
      <c r="H38" s="120" t="str">
        <f>'旬報(11月)'!D17</f>
        <v>水</v>
      </c>
      <c r="I38" s="120" t="str">
        <f>'旬報(11月)'!D18</f>
        <v>木</v>
      </c>
      <c r="J38" s="120" t="str">
        <f>'旬報(11月)'!D19</f>
        <v>金</v>
      </c>
      <c r="K38" s="120" t="str">
        <f>'旬報(11月)'!D20</f>
        <v>土</v>
      </c>
      <c r="L38" s="120" t="str">
        <f>'旬報(11月)'!D21</f>
        <v>日</v>
      </c>
      <c r="M38" s="120" t="str">
        <f>'旬報(11月)'!D22</f>
        <v>月</v>
      </c>
      <c r="N38" s="120" t="str">
        <f>'旬報(11月)'!D23</f>
        <v>火</v>
      </c>
      <c r="O38" s="120" t="str">
        <f>'旬報(11月)'!D24</f>
        <v>水</v>
      </c>
      <c r="P38" s="120" t="str">
        <f>'旬報(11月)'!D25</f>
        <v>木</v>
      </c>
      <c r="Q38" s="120" t="str">
        <f>'旬報(11月)'!D36</f>
        <v>金</v>
      </c>
      <c r="R38" s="120" t="str">
        <f>'旬報(11月)'!D37</f>
        <v>土</v>
      </c>
      <c r="S38" s="120" t="str">
        <f>'旬報(11月)'!D38</f>
        <v>日</v>
      </c>
      <c r="T38" s="120" t="str">
        <f>'旬報(11月)'!D39</f>
        <v>月</v>
      </c>
      <c r="U38" s="120" t="str">
        <f>'旬報(11月)'!D40</f>
        <v>火</v>
      </c>
      <c r="V38" s="120" t="str">
        <f>'旬報(11月)'!D41</f>
        <v>水</v>
      </c>
      <c r="W38" s="120" t="str">
        <f>'旬報(11月)'!D42</f>
        <v>木</v>
      </c>
      <c r="X38" s="120" t="str">
        <f>'旬報(11月)'!D43</f>
        <v>金</v>
      </c>
      <c r="Y38" s="120" t="str">
        <f>'旬報(11月)'!D44</f>
        <v>土</v>
      </c>
      <c r="Z38" s="120" t="str">
        <f>'旬報(11月)'!D45</f>
        <v>日</v>
      </c>
      <c r="AA38" s="120" t="str">
        <f>'旬報(11月)'!D56</f>
        <v>月</v>
      </c>
      <c r="AB38" s="120" t="str">
        <f>'旬報(11月)'!D57</f>
        <v>火</v>
      </c>
      <c r="AC38" s="120" t="str">
        <f>'旬報(11月)'!D58</f>
        <v>水</v>
      </c>
      <c r="AD38" s="120" t="str">
        <f>'旬報(11月)'!D59</f>
        <v>木</v>
      </c>
      <c r="AE38" s="120" t="str">
        <f>'旬報(11月)'!D60</f>
        <v>金</v>
      </c>
      <c r="AF38" s="120" t="str">
        <f>'旬報(11月)'!D61</f>
        <v>土</v>
      </c>
      <c r="AG38" s="120" t="str">
        <f>'旬報(11月)'!D62</f>
        <v>日</v>
      </c>
      <c r="AH38" s="120" t="str">
        <f>'旬報(11月)'!D63</f>
        <v>月</v>
      </c>
      <c r="AI38" s="120" t="str">
        <f>'旬報(11月)'!D64</f>
        <v>火</v>
      </c>
      <c r="AJ38" s="120" t="str">
        <f>'旬報(11月)'!D65</f>
        <v>水</v>
      </c>
      <c r="AK38" s="121"/>
      <c r="AL38" s="72"/>
      <c r="AM38" s="72"/>
    </row>
    <row r="39" spans="2:43" ht="12.75" customHeight="1">
      <c r="B39" s="234">
        <f t="shared" ref="B39" si="6">B35+1</f>
        <v>11</v>
      </c>
      <c r="C39" s="235" t="s">
        <v>1</v>
      </c>
      <c r="D39" s="93" t="s">
        <v>9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34"/>
      <c r="C40" s="235"/>
      <c r="D40" s="93" t="s">
        <v>10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108</v>
      </c>
      <c r="E42" s="111"/>
      <c r="F42" s="112"/>
      <c r="G42" s="119" t="str">
        <f>'旬報(12月)'!D16</f>
        <v>木</v>
      </c>
      <c r="H42" s="120" t="str">
        <f>'旬報(12月)'!D17</f>
        <v>金</v>
      </c>
      <c r="I42" s="120" t="str">
        <f>'旬報(12月)'!D18</f>
        <v>土</v>
      </c>
      <c r="J42" s="120" t="str">
        <f>'旬報(12月)'!D19</f>
        <v>日</v>
      </c>
      <c r="K42" s="120" t="str">
        <f>'旬報(12月)'!D20</f>
        <v>月</v>
      </c>
      <c r="L42" s="120" t="str">
        <f>'旬報(12月)'!D21</f>
        <v>火</v>
      </c>
      <c r="M42" s="120" t="str">
        <f>'旬報(12月)'!D22</f>
        <v>水</v>
      </c>
      <c r="N42" s="120" t="str">
        <f>'旬報(12月)'!D23</f>
        <v>木</v>
      </c>
      <c r="O42" s="120" t="str">
        <f>'旬報(12月)'!D24</f>
        <v>金</v>
      </c>
      <c r="P42" s="120" t="str">
        <f>'旬報(12月)'!D25</f>
        <v>土</v>
      </c>
      <c r="Q42" s="120" t="str">
        <f>'旬報(12月)'!D36</f>
        <v>日</v>
      </c>
      <c r="R42" s="120" t="str">
        <f>'旬報(12月)'!D37</f>
        <v>月</v>
      </c>
      <c r="S42" s="120" t="str">
        <f>'旬報(12月)'!D38</f>
        <v>火</v>
      </c>
      <c r="T42" s="120" t="str">
        <f>'旬報(12月)'!D39</f>
        <v>水</v>
      </c>
      <c r="U42" s="120" t="str">
        <f>'旬報(12月)'!D40</f>
        <v>木</v>
      </c>
      <c r="V42" s="120" t="str">
        <f>'旬報(12月)'!D41</f>
        <v>金</v>
      </c>
      <c r="W42" s="120" t="str">
        <f>'旬報(12月)'!D42</f>
        <v>土</v>
      </c>
      <c r="X42" s="120" t="str">
        <f>'旬報(12月)'!D43</f>
        <v>日</v>
      </c>
      <c r="Y42" s="120" t="str">
        <f>'旬報(12月)'!D44</f>
        <v>月</v>
      </c>
      <c r="Z42" s="120" t="str">
        <f>'旬報(12月)'!D45</f>
        <v>火</v>
      </c>
      <c r="AA42" s="120" t="str">
        <f>'旬報(12月)'!D56</f>
        <v>水</v>
      </c>
      <c r="AB42" s="120" t="str">
        <f>'旬報(12月)'!D57</f>
        <v>木</v>
      </c>
      <c r="AC42" s="120" t="str">
        <f>'旬報(12月)'!D58</f>
        <v>金</v>
      </c>
      <c r="AD42" s="120" t="str">
        <f>'旬報(12月)'!D59</f>
        <v>土</v>
      </c>
      <c r="AE42" s="120" t="str">
        <f>'旬報(12月)'!D60</f>
        <v>日</v>
      </c>
      <c r="AF42" s="120" t="str">
        <f>'旬報(12月)'!D61</f>
        <v>月</v>
      </c>
      <c r="AG42" s="120" t="str">
        <f>'旬報(12月)'!D62</f>
        <v>火</v>
      </c>
      <c r="AH42" s="123" t="str">
        <f>'旬報(12月)'!D63</f>
        <v>水</v>
      </c>
      <c r="AI42" s="124" t="s">
        <v>79</v>
      </c>
      <c r="AJ42" s="125" t="s">
        <v>79</v>
      </c>
      <c r="AK42" s="126" t="s">
        <v>79</v>
      </c>
      <c r="AL42" s="72"/>
      <c r="AM42" s="72"/>
      <c r="AO42" s="1"/>
    </row>
    <row r="43" spans="2:43" ht="12.75" customHeight="1">
      <c r="B43" s="234">
        <f t="shared" ref="B43" si="7">B39+1</f>
        <v>12</v>
      </c>
      <c r="C43" s="23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34"/>
      <c r="C44" s="235"/>
      <c r="D44" s="93" t="s">
        <v>10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36" t="str">
        <f xml:space="preserve"> 初期入力!D4+1&amp;"年"</f>
        <v>2023年</v>
      </c>
      <c r="C46" s="237"/>
      <c r="D46" s="110" t="s">
        <v>108</v>
      </c>
      <c r="E46" s="111"/>
      <c r="F46" s="111"/>
      <c r="G46" s="124" t="s">
        <v>79</v>
      </c>
      <c r="H46" s="125" t="s">
        <v>79</v>
      </c>
      <c r="I46" s="126" t="s">
        <v>79</v>
      </c>
      <c r="J46" s="119" t="str">
        <f>'旬報(翌1月)'!D19</f>
        <v>水</v>
      </c>
      <c r="K46" s="120" t="str">
        <f>'旬報(翌1月)'!D20</f>
        <v>木</v>
      </c>
      <c r="L46" s="120" t="str">
        <f>'旬報(翌1月)'!D21</f>
        <v>金</v>
      </c>
      <c r="M46" s="120" t="str">
        <f>'旬報(翌1月)'!D22</f>
        <v>土</v>
      </c>
      <c r="N46" s="120" t="str">
        <f>'旬報(翌1月)'!D23</f>
        <v>日</v>
      </c>
      <c r="O46" s="120" t="str">
        <f>'旬報(翌1月)'!D24</f>
        <v>月</v>
      </c>
      <c r="P46" s="120" t="str">
        <f>'旬報(翌1月)'!D25</f>
        <v>火</v>
      </c>
      <c r="Q46" s="120" t="str">
        <f>'旬報(翌1月)'!D36</f>
        <v>水</v>
      </c>
      <c r="R46" s="120" t="str">
        <f>'旬報(翌1月)'!D37</f>
        <v>木</v>
      </c>
      <c r="S46" s="120" t="str">
        <f>'旬報(翌1月)'!D38</f>
        <v>金</v>
      </c>
      <c r="T46" s="120" t="str">
        <f>'旬報(翌1月)'!D39</f>
        <v>土</v>
      </c>
      <c r="U46" s="120" t="str">
        <f>'旬報(翌1月)'!D40</f>
        <v>日</v>
      </c>
      <c r="V46" s="120" t="str">
        <f>'旬報(翌1月)'!D41</f>
        <v>月</v>
      </c>
      <c r="W46" s="120" t="str">
        <f>'旬報(翌1月)'!D42</f>
        <v>火</v>
      </c>
      <c r="X46" s="120" t="str">
        <f>'旬報(翌1月)'!D43</f>
        <v>水</v>
      </c>
      <c r="Y46" s="120" t="str">
        <f>'旬報(翌1月)'!D44</f>
        <v>木</v>
      </c>
      <c r="Z46" s="120" t="str">
        <f>'旬報(翌1月)'!D45</f>
        <v>金</v>
      </c>
      <c r="AA46" s="120" t="str">
        <f>'旬報(翌1月)'!D56</f>
        <v>土</v>
      </c>
      <c r="AB46" s="120" t="str">
        <f>'旬報(翌1月)'!D57</f>
        <v>日</v>
      </c>
      <c r="AC46" s="120" t="str">
        <f>'旬報(翌1月)'!D58</f>
        <v>月</v>
      </c>
      <c r="AD46" s="120" t="str">
        <f>'旬報(翌1月)'!D59</f>
        <v>火</v>
      </c>
      <c r="AE46" s="120" t="str">
        <f>'旬報(翌1月)'!D60</f>
        <v>水</v>
      </c>
      <c r="AF46" s="120" t="str">
        <f>'旬報(翌1月)'!D61</f>
        <v>木</v>
      </c>
      <c r="AG46" s="120" t="str">
        <f>'旬報(翌1月)'!D62</f>
        <v>金</v>
      </c>
      <c r="AH46" s="120" t="str">
        <f>'旬報(翌1月)'!D63</f>
        <v>土</v>
      </c>
      <c r="AI46" s="135" t="str">
        <f>IF(OR('旬報(翌1月)'!D64="土",'旬報(翌1月)'!D64="日"),'旬報(翌1月)'!D64,"年")</f>
        <v>日</v>
      </c>
      <c r="AJ46" s="135" t="str">
        <f>'旬報(翌1月)'!D65</f>
        <v>月</v>
      </c>
      <c r="AK46" s="138" t="str">
        <f>'旬報(翌1月)'!D66</f>
        <v>火</v>
      </c>
      <c r="AL46" s="72"/>
      <c r="AM46" s="72"/>
      <c r="AO46" s="1"/>
    </row>
    <row r="47" spans="2:43" ht="12.75" customHeight="1">
      <c r="B47" s="234">
        <f>B7-2</f>
        <v>1</v>
      </c>
      <c r="C47" s="235" t="s">
        <v>1</v>
      </c>
      <c r="D47" s="93" t="s">
        <v>9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34"/>
      <c r="C48" s="235"/>
      <c r="D48" s="93" t="s">
        <v>10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108</v>
      </c>
      <c r="E50" s="111"/>
      <c r="F50" s="112"/>
      <c r="G50" s="139" t="str">
        <f>'旬報(翌2月)'!D16</f>
        <v>水</v>
      </c>
      <c r="H50" s="135" t="str">
        <f>'旬報(翌2月)'!D17</f>
        <v>木</v>
      </c>
      <c r="I50" s="135" t="str">
        <f>'旬報(翌2月)'!D18</f>
        <v>金</v>
      </c>
      <c r="J50" s="120" t="str">
        <f>'旬報(翌2月)'!D19</f>
        <v>土</v>
      </c>
      <c r="K50" s="120" t="str">
        <f>'旬報(翌2月)'!D20</f>
        <v>日</v>
      </c>
      <c r="L50" s="120" t="str">
        <f>'旬報(翌2月)'!D21</f>
        <v>月</v>
      </c>
      <c r="M50" s="120" t="str">
        <f>'旬報(翌2月)'!D22</f>
        <v>火</v>
      </c>
      <c r="N50" s="120" t="str">
        <f>'旬報(翌2月)'!D23</f>
        <v>水</v>
      </c>
      <c r="O50" s="120" t="str">
        <f>'旬報(翌2月)'!D24</f>
        <v>木</v>
      </c>
      <c r="P50" s="120" t="str">
        <f>'旬報(翌2月)'!D25</f>
        <v>金</v>
      </c>
      <c r="Q50" s="120" t="str">
        <f>'旬報(翌2月)'!D36</f>
        <v>土</v>
      </c>
      <c r="R50" s="120" t="str">
        <f>'旬報(翌2月)'!D37</f>
        <v>日</v>
      </c>
      <c r="S50" s="120" t="str">
        <f>'旬報(翌2月)'!D38</f>
        <v>月</v>
      </c>
      <c r="T50" s="120" t="str">
        <f>'旬報(翌2月)'!D39</f>
        <v>火</v>
      </c>
      <c r="U50" s="120" t="str">
        <f>'旬報(翌2月)'!D40</f>
        <v>水</v>
      </c>
      <c r="V50" s="120" t="str">
        <f>'旬報(翌2月)'!D41</f>
        <v>木</v>
      </c>
      <c r="W50" s="120" t="str">
        <f>'旬報(翌2月)'!D42</f>
        <v>金</v>
      </c>
      <c r="X50" s="120" t="str">
        <f>'旬報(翌2月)'!D43</f>
        <v>土</v>
      </c>
      <c r="Y50" s="120" t="str">
        <f>'旬報(翌2月)'!D44</f>
        <v>日</v>
      </c>
      <c r="Z50" s="120" t="str">
        <f>'旬報(翌2月)'!D45</f>
        <v>月</v>
      </c>
      <c r="AA50" s="120" t="str">
        <f>'旬報(翌2月)'!D56</f>
        <v>火</v>
      </c>
      <c r="AB50" s="120" t="str">
        <f>'旬報(翌2月)'!D57</f>
        <v>水</v>
      </c>
      <c r="AC50" s="120" t="str">
        <f>'旬報(翌2月)'!D58</f>
        <v>木</v>
      </c>
      <c r="AD50" s="120" t="str">
        <f>'旬報(翌2月)'!D59</f>
        <v>金</v>
      </c>
      <c r="AE50" s="120" t="str">
        <f>'旬報(翌2月)'!D60</f>
        <v>土</v>
      </c>
      <c r="AF50" s="120" t="str">
        <f>'旬報(翌2月)'!D61</f>
        <v>日</v>
      </c>
      <c r="AG50" s="120" t="str">
        <f>'旬報(翌2月)'!D62</f>
        <v>月</v>
      </c>
      <c r="AH50" s="120" t="str">
        <f>'旬報(翌2月)'!D63</f>
        <v>火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34">
        <f t="shared" ref="B51" si="8">B47+1</f>
        <v>2</v>
      </c>
      <c r="C51" s="235" t="s">
        <v>1</v>
      </c>
      <c r="D51" s="93" t="s">
        <v>9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34"/>
      <c r="C52" s="235"/>
      <c r="D52" s="93" t="s">
        <v>10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108</v>
      </c>
      <c r="E54" s="111"/>
      <c r="F54" s="112"/>
      <c r="G54" s="119" t="str">
        <f>'旬報(翌3月)'!D16</f>
        <v>水</v>
      </c>
      <c r="H54" s="120" t="str">
        <f>'旬報(翌3月)'!D17</f>
        <v>木</v>
      </c>
      <c r="I54" s="120" t="str">
        <f>'旬報(翌3月)'!D18</f>
        <v>金</v>
      </c>
      <c r="J54" s="120" t="str">
        <f>'旬報(翌3月)'!D19</f>
        <v>土</v>
      </c>
      <c r="K54" s="120" t="str">
        <f>'旬報(翌3月)'!D20</f>
        <v>日</v>
      </c>
      <c r="L54" s="120" t="str">
        <f>'旬報(翌3月)'!D21</f>
        <v>月</v>
      </c>
      <c r="M54" s="120" t="str">
        <f>'旬報(翌3月)'!D22</f>
        <v>火</v>
      </c>
      <c r="N54" s="120" t="str">
        <f>'旬報(翌3月)'!D23</f>
        <v>水</v>
      </c>
      <c r="O54" s="120" t="str">
        <f>'旬報(翌3月)'!D24</f>
        <v>木</v>
      </c>
      <c r="P54" s="120" t="str">
        <f>'旬報(翌3月)'!D25</f>
        <v>金</v>
      </c>
      <c r="Q54" s="120" t="str">
        <f>'旬報(翌3月)'!D36</f>
        <v>土</v>
      </c>
      <c r="R54" s="120" t="str">
        <f>'旬報(翌3月)'!D37</f>
        <v>日</v>
      </c>
      <c r="S54" s="120" t="str">
        <f>'旬報(翌3月)'!D38</f>
        <v>月</v>
      </c>
      <c r="T54" s="120" t="str">
        <f>'旬報(翌3月)'!D39</f>
        <v>火</v>
      </c>
      <c r="U54" s="120" t="str">
        <f>'旬報(翌3月)'!D40</f>
        <v>水</v>
      </c>
      <c r="V54" s="120" t="str">
        <f>'旬報(翌3月)'!D41</f>
        <v>木</v>
      </c>
      <c r="W54" s="120" t="str">
        <f>'旬報(翌3月)'!D42</f>
        <v>金</v>
      </c>
      <c r="X54" s="120" t="str">
        <f>'旬報(翌3月)'!D43</f>
        <v>土</v>
      </c>
      <c r="Y54" s="120" t="str">
        <f>'旬報(翌3月)'!D44</f>
        <v>日</v>
      </c>
      <c r="Z54" s="120" t="str">
        <f>'旬報(翌3月)'!D45</f>
        <v>月</v>
      </c>
      <c r="AA54" s="120" t="str">
        <f>'旬報(翌3月)'!D56</f>
        <v>火</v>
      </c>
      <c r="AB54" s="120" t="str">
        <f>'旬報(翌3月)'!D57</f>
        <v>水</v>
      </c>
      <c r="AC54" s="120" t="str">
        <f>'旬報(翌3月)'!D58</f>
        <v>木</v>
      </c>
      <c r="AD54" s="120" t="str">
        <f>'旬報(翌3月)'!D59</f>
        <v>金</v>
      </c>
      <c r="AE54" s="120" t="str">
        <f>'旬報(翌3月)'!D60</f>
        <v>土</v>
      </c>
      <c r="AF54" s="120" t="str">
        <f>'旬報(翌3月)'!D61</f>
        <v>日</v>
      </c>
      <c r="AG54" s="120" t="str">
        <f>'旬報(翌3月)'!D62</f>
        <v>月</v>
      </c>
      <c r="AH54" s="120" t="str">
        <f>'旬報(翌3月)'!D63</f>
        <v>火</v>
      </c>
      <c r="AI54" s="120" t="str">
        <f>'旬報(翌3月)'!D64</f>
        <v>水</v>
      </c>
      <c r="AJ54" s="120" t="str">
        <f>'旬報(翌3月)'!D65</f>
        <v>木</v>
      </c>
      <c r="AK54" s="121" t="str">
        <f>'旬報(翌3月)'!D66</f>
        <v>金</v>
      </c>
      <c r="AL54" s="72"/>
      <c r="AM54" s="72"/>
    </row>
    <row r="55" spans="2:43" ht="12.75" customHeight="1">
      <c r="B55" s="234">
        <f t="shared" ref="B55" si="9">B51+1</f>
        <v>3</v>
      </c>
      <c r="C55" s="235" t="s">
        <v>1</v>
      </c>
      <c r="D55" s="93" t="s">
        <v>9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34"/>
      <c r="C56" s="235"/>
      <c r="D56" s="93" t="s">
        <v>10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82</v>
      </c>
      <c r="H58" s="42"/>
      <c r="I58" s="42"/>
      <c r="J58" s="42"/>
      <c r="K58" s="42"/>
      <c r="L58" s="42"/>
    </row>
    <row r="59" spans="2:43" ht="18" customHeight="1">
      <c r="O59" s="148" t="s">
        <v>37</v>
      </c>
      <c r="R59" s="64"/>
      <c r="S59" s="75" t="s">
        <v>71</v>
      </c>
      <c r="T59" s="1" t="s">
        <v>67</v>
      </c>
      <c r="U59" s="64" t="s">
        <v>72</v>
      </c>
      <c r="V59" s="65"/>
      <c r="W59" s="65"/>
      <c r="X59" s="65"/>
      <c r="Y59" s="64"/>
      <c r="Z59" s="64"/>
      <c r="AA59" s="1"/>
      <c r="AB59" s="65"/>
      <c r="AC59" s="227"/>
      <c r="AD59" s="227"/>
      <c r="AE59" s="227" t="s">
        <v>134</v>
      </c>
      <c r="AF59" s="227"/>
      <c r="AG59" s="227"/>
      <c r="AH59" s="227"/>
      <c r="AN59">
        <f>AN7+AN11+AN15+AN19+AN23+AN27+AN31+AN35+AN39+AN43+AN47+AN51+AN55</f>
        <v>30</v>
      </c>
      <c r="AP59">
        <f>AP7+AP11+AP15+AP19+AP23+AP27+AP31+AP35+AP39+AP43+AP47+AP51+AP55</f>
        <v>71</v>
      </c>
      <c r="AQ59">
        <f>AQ7+AQ11+AQ15+AQ19+AQ23+AQ27+AQ31+AQ35+AQ39+AQ43+AQ47+AQ51+AQ55</f>
        <v>101</v>
      </c>
    </row>
    <row r="60" spans="2:43" ht="18" customHeight="1" thickBot="1">
      <c r="R60" s="63"/>
      <c r="S60" s="63"/>
      <c r="T60" s="1" t="s">
        <v>67</v>
      </c>
      <c r="U60" s="219" t="str">
        <f>CONCATENATE($AN$59+$AO$59&amp;"日","/",$AQ$59+$AO$59&amp;"日")</f>
        <v>30日/101日</v>
      </c>
      <c r="V60" s="219"/>
      <c r="AC60" s="227"/>
      <c r="AD60" s="227"/>
      <c r="AE60" s="219"/>
      <c r="AF60" s="219"/>
      <c r="AG60" s="219"/>
      <c r="AH60" s="219"/>
      <c r="AN60">
        <f>AN8+AN12+AN16+AN20+AN24+AN28+AN32+AN36+AN40+AN44+AN48+AN52+AN56</f>
        <v>29</v>
      </c>
      <c r="AP60">
        <f>AP8+AP12+AP16+AP20+AP24+AP28+AP32+AP36+AP40+AP44+AP48+AP52+AP56</f>
        <v>72</v>
      </c>
      <c r="AQ60">
        <f>AQ8+AQ12+AQ16+AQ20+AQ24+AQ28+AQ32+AQ36+AQ40+AQ44+AQ48+AQ52+AQ56</f>
        <v>101</v>
      </c>
    </row>
    <row r="61" spans="2:43" ht="18" customHeight="1" thickBot="1">
      <c r="R61" s="63"/>
      <c r="S61" s="63"/>
      <c r="T61" s="1" t="s">
        <v>67</v>
      </c>
      <c r="U61" s="256">
        <f>($AN$59+$AO$59)/($AQ$59+$AO$59)</f>
        <v>0.29702970297029702</v>
      </c>
      <c r="V61" s="257"/>
      <c r="W61" s="1" t="s">
        <v>73</v>
      </c>
      <c r="X61" s="258" t="str">
        <f>IF(U61&gt;=8/28,"4週8休以上",IF(U61&gt;=0.25,"4週7休以上4週8休未満",IF(U61&gt;=6/28,"4週6休以上4週7休未満","4週6休未満")))</f>
        <v>4週8休以上</v>
      </c>
      <c r="Y61" s="259"/>
      <c r="Z61" s="259"/>
      <c r="AA61" s="260"/>
      <c r="AB61" s="1" t="s">
        <v>109</v>
      </c>
      <c r="AC61" s="76" t="str">
        <f>IF(U61&gt;0.285,"ＯＫ","ＮＧ")</f>
        <v>ＯＫ</v>
      </c>
      <c r="AD61" s="149"/>
      <c r="AE61" s="228" t="s">
        <v>135</v>
      </c>
      <c r="AF61" s="229"/>
      <c r="AG61" s="229"/>
      <c r="AH61" s="230"/>
      <c r="AI61" s="227"/>
      <c r="AJ61" s="227"/>
    </row>
    <row r="62" spans="2:43" ht="18" customHeight="1">
      <c r="T62" s="1"/>
      <c r="U62" s="27"/>
      <c r="AC62" s="84"/>
      <c r="AD62" s="149"/>
      <c r="AE62" s="231"/>
      <c r="AF62" s="232"/>
      <c r="AG62" s="232"/>
      <c r="AH62" s="233"/>
      <c r="AI62" s="227"/>
      <c r="AJ62" s="227"/>
    </row>
    <row r="63" spans="2:43" ht="18" customHeight="1">
      <c r="G63" s="217"/>
      <c r="H63" s="217"/>
      <c r="I63" s="217"/>
      <c r="J63" s="218"/>
      <c r="K63" s="218"/>
      <c r="L63" s="218"/>
      <c r="M63" s="218"/>
      <c r="O63" s="148" t="s">
        <v>38</v>
      </c>
      <c r="R63" s="64"/>
      <c r="S63" s="75" t="s">
        <v>71</v>
      </c>
      <c r="T63" s="63" t="s">
        <v>67</v>
      </c>
      <c r="U63" s="64" t="s">
        <v>70</v>
      </c>
      <c r="V63" s="65"/>
      <c r="W63" s="65"/>
      <c r="X63" s="65"/>
      <c r="Y63" s="64"/>
      <c r="Z63" s="64"/>
      <c r="AA63" s="1"/>
      <c r="AB63" s="65"/>
      <c r="AE63" s="221" t="s">
        <v>115</v>
      </c>
      <c r="AF63" s="222"/>
      <c r="AG63" s="222"/>
      <c r="AH63" s="223"/>
      <c r="AI63" s="220" t="s">
        <v>122</v>
      </c>
      <c r="AJ63" s="220"/>
      <c r="AK63" s="220"/>
    </row>
    <row r="64" spans="2:43" ht="18" customHeight="1" thickBot="1">
      <c r="R64" s="63"/>
      <c r="S64" s="63"/>
      <c r="T64" s="1" t="s">
        <v>67</v>
      </c>
      <c r="U64" s="219" t="str">
        <f>CONCATENATE($AN$60+$AO$60&amp;"日","/",$AQ$60+$AO$60&amp;"日")</f>
        <v>29日/101日</v>
      </c>
      <c r="V64" s="219"/>
      <c r="AE64" s="224"/>
      <c r="AF64" s="225"/>
      <c r="AG64" s="225"/>
      <c r="AH64" s="226"/>
      <c r="AI64" s="220"/>
      <c r="AJ64" s="220"/>
      <c r="AK64" s="220"/>
    </row>
    <row r="65" spans="18:36" ht="18" customHeight="1" thickBot="1">
      <c r="R65" s="63"/>
      <c r="S65" s="63"/>
      <c r="T65" s="1" t="s">
        <v>67</v>
      </c>
      <c r="U65" s="212">
        <f>IF(AN60=0,"",($AN$60+$AO$60)/($AQ$60+$AO$60))</f>
        <v>0.28712871287128711</v>
      </c>
      <c r="V65" s="213"/>
      <c r="W65" s="1" t="s">
        <v>73</v>
      </c>
      <c r="X65" s="214" t="str">
        <f>IF(U65="","",IF(U65&gt;=8/28,"4週8休以上",IF(U65&gt;=0.25,"4週7休以上4週8休未満",IF(U65&gt;=6/28,"4週6休以上4週7休未満","補正なし"))))</f>
        <v>4週8休以上</v>
      </c>
      <c r="Y65" s="215"/>
      <c r="Z65" s="215"/>
      <c r="AA65" s="216"/>
      <c r="AE65" s="211"/>
      <c r="AF65" s="211"/>
      <c r="AG65" s="211"/>
      <c r="AH65" s="211"/>
      <c r="AI65" s="211"/>
      <c r="AJ65" s="211"/>
    </row>
    <row r="66" spans="18:36">
      <c r="AE66" s="211"/>
      <c r="AF66" s="211"/>
      <c r="AG66" s="211"/>
      <c r="AH66" s="211"/>
      <c r="AI66" s="211"/>
      <c r="AJ66" s="211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11"/>
      <c r="AB72" s="211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11"/>
      <c r="AB76" s="211"/>
      <c r="AE76" s="63"/>
      <c r="AF76" s="63"/>
      <c r="AG76" s="1"/>
    </row>
  </sheetData>
  <mergeCells count="55">
    <mergeCell ref="AA76:AB76"/>
    <mergeCell ref="U65:V65"/>
    <mergeCell ref="X65:AA65"/>
    <mergeCell ref="AE65:AF66"/>
    <mergeCell ref="AG65:AH66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C59:AD60"/>
    <mergeCell ref="AE59:AH60"/>
    <mergeCell ref="G63:I63"/>
    <mergeCell ref="J63:M63"/>
    <mergeCell ref="AE63:AH64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E3:AG3"/>
    <mergeCell ref="AH3:AJ3"/>
    <mergeCell ref="B6:C6"/>
    <mergeCell ref="B7:B8"/>
    <mergeCell ref="C7:C8"/>
    <mergeCell ref="T3:V3"/>
    <mergeCell ref="Y3:Z3"/>
    <mergeCell ref="AA3:AC3"/>
    <mergeCell ref="B11:B12"/>
    <mergeCell ref="C11:C12"/>
    <mergeCell ref="B3:D3"/>
    <mergeCell ref="E3:M3"/>
    <mergeCell ref="P3:R3"/>
  </mergeCells>
  <phoneticPr fontId="2"/>
  <conditionalFormatting sqref="G7:AM9">
    <cfRule type="expression" dxfId="41" priority="49">
      <formula>G$6="日"</formula>
    </cfRule>
    <cfRule type="expression" dxfId="40" priority="48">
      <formula>G$6="祝"</formula>
    </cfRule>
    <cfRule type="expression" dxfId="39" priority="50">
      <formula>G$6="土"</formula>
    </cfRule>
  </conditionalFormatting>
  <conditionalFormatting sqref="G11:AM13">
    <cfRule type="expression" dxfId="38" priority="7">
      <formula>G$10="祝"</formula>
    </cfRule>
    <cfRule type="expression" dxfId="37" priority="8">
      <formula>G$10="日"</formula>
    </cfRule>
    <cfRule type="expression" dxfId="36" priority="9">
      <formula>G$10="土"</formula>
    </cfRule>
  </conditionalFormatting>
  <conditionalFormatting sqref="G15:AM17">
    <cfRule type="expression" dxfId="35" priority="4">
      <formula>G$14="祝"</formula>
    </cfRule>
    <cfRule type="expression" dxfId="34" priority="5">
      <formula>G$14="日"</formula>
    </cfRule>
    <cfRule type="expression" dxfId="33" priority="6">
      <formula>G$14="土"</formula>
    </cfRule>
  </conditionalFormatting>
  <conditionalFormatting sqref="G19:AM21">
    <cfRule type="expression" dxfId="32" priority="2">
      <formula>G$18="日"</formula>
    </cfRule>
    <cfRule type="expression" dxfId="31" priority="3">
      <formula>G$18="土"</formula>
    </cfRule>
    <cfRule type="expression" dxfId="30" priority="1">
      <formula>G$18="祝"</formula>
    </cfRule>
  </conditionalFormatting>
  <conditionalFormatting sqref="G23:AM25">
    <cfRule type="expression" dxfId="29" priority="38">
      <formula>G$22="土"</formula>
    </cfRule>
    <cfRule type="expression" dxfId="28" priority="37">
      <formula>G$22="日"</formula>
    </cfRule>
    <cfRule type="expression" dxfId="27" priority="36">
      <formula>G$22="祝"</formula>
    </cfRule>
  </conditionalFormatting>
  <conditionalFormatting sqref="G27:AM29">
    <cfRule type="expression" dxfId="26" priority="35">
      <formula>G$26="土"</formula>
    </cfRule>
    <cfRule type="expression" dxfId="25" priority="34">
      <formula>G$26="日"</formula>
    </cfRule>
    <cfRule type="expression" dxfId="24" priority="33">
      <formula>G$26="祝"</formula>
    </cfRule>
  </conditionalFormatting>
  <conditionalFormatting sqref="G31:AM33">
    <cfRule type="expression" dxfId="23" priority="31">
      <formula>G$30="日"</formula>
    </cfRule>
    <cfRule type="expression" dxfId="22" priority="30">
      <formula>G$30="祝"</formula>
    </cfRule>
    <cfRule type="expression" dxfId="21" priority="32">
      <formula>G$30="土"</formula>
    </cfRule>
  </conditionalFormatting>
  <conditionalFormatting sqref="G35:AM37">
    <cfRule type="expression" dxfId="20" priority="29">
      <formula>G$34="土"</formula>
    </cfRule>
    <cfRule type="expression" dxfId="19" priority="28">
      <formula>G$34="日"</formula>
    </cfRule>
    <cfRule type="expression" dxfId="18" priority="27">
      <formula>G$34="祝"</formula>
    </cfRule>
  </conditionalFormatting>
  <conditionalFormatting sqref="G39:AM41">
    <cfRule type="expression" dxfId="17" priority="25">
      <formula>G$38="日"</formula>
    </cfRule>
    <cfRule type="expression" dxfId="16" priority="26">
      <formula>G$38="土"</formula>
    </cfRule>
    <cfRule type="expression" dxfId="15" priority="24">
      <formula>G$38="祝"</formula>
    </cfRule>
  </conditionalFormatting>
  <conditionalFormatting sqref="G43:AM45">
    <cfRule type="expression" dxfId="14" priority="22">
      <formula>G$42="日"</formula>
    </cfRule>
    <cfRule type="expression" dxfId="13" priority="21">
      <formula>G$42="祝"</formula>
    </cfRule>
    <cfRule type="expression" dxfId="12" priority="23">
      <formula>G$42="土"</formula>
    </cfRule>
  </conditionalFormatting>
  <conditionalFormatting sqref="G47:AM49">
    <cfRule type="expression" dxfId="11" priority="19">
      <formula>G$46="日"</formula>
    </cfRule>
    <cfRule type="expression" dxfId="10" priority="18">
      <formula>G$46="祝"</formula>
    </cfRule>
    <cfRule type="expression" dxfId="9" priority="20">
      <formula>G$46="土"</formula>
    </cfRule>
  </conditionalFormatting>
  <conditionalFormatting sqref="G51:AM53">
    <cfRule type="expression" dxfId="8" priority="17">
      <formula>G$50="土"</formula>
    </cfRule>
    <cfRule type="expression" dxfId="7" priority="16">
      <formula>G$50="日"</formula>
    </cfRule>
    <cfRule type="expression" dxfId="6" priority="15">
      <formula>G$50="祝"</formula>
    </cfRule>
  </conditionalFormatting>
  <conditionalFormatting sqref="G55:AM57">
    <cfRule type="expression" dxfId="5" priority="14">
      <formula>G$54="土"</formula>
    </cfRule>
    <cfRule type="expression" dxfId="4" priority="13">
      <formula>G$54="日"</formula>
    </cfRule>
    <cfRule type="expression" dxfId="3" priority="12">
      <formula>G$54="祝"</formula>
    </cfRule>
  </conditionalFormatting>
  <conditionalFormatting sqref="AC61">
    <cfRule type="expression" dxfId="2" priority="10">
      <formula>$AC$61="ＮＧ"</formula>
    </cfRule>
  </conditionalFormatting>
  <conditionalFormatting sqref="AI61">
    <cfRule type="expression" dxfId="1" priority="11">
      <formula>$AH$59="ＮＧ"</formula>
    </cfRule>
  </conditionalFormatting>
  <conditionalFormatting sqref="AI65">
    <cfRule type="expression" dxfId="0" priority="51">
      <formula>$AH$61="ＮＧ"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 xr:uid="{00000000-0002-0000-11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39" t="s">
        <v>39</v>
      </c>
    </row>
    <row r="2" spans="1:460">
      <c r="A2" s="39" t="s">
        <v>57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>
      <c r="A6" s="17"/>
      <c r="B6" s="16">
        <v>2</v>
      </c>
      <c r="C6" s="15" t="s">
        <v>52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52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35</v>
      </c>
      <c r="AS6" s="35" t="s">
        <v>52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54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35</v>
      </c>
      <c r="DS6" s="21" t="s">
        <v>52</v>
      </c>
      <c r="DT6" t="s">
        <v>3</v>
      </c>
      <c r="DU6" t="s">
        <v>4</v>
      </c>
      <c r="DV6" s="15" t="s">
        <v>55</v>
      </c>
      <c r="DW6" s="52" t="s">
        <v>56</v>
      </c>
      <c r="DX6" s="15" t="s">
        <v>36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52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36</v>
      </c>
      <c r="HS6" s="18" t="s">
        <v>2</v>
      </c>
      <c r="HT6" s="46" t="s">
        <v>52</v>
      </c>
      <c r="HU6" s="46" t="s">
        <v>53</v>
      </c>
      <c r="HV6" s="46" t="s">
        <v>54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52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35</v>
      </c>
      <c r="JJ6" s="15" t="s">
        <v>52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52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36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56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35</v>
      </c>
      <c r="MW6" s="35" t="s">
        <v>52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52</v>
      </c>
      <c r="NE6" s="46" t="s">
        <v>53</v>
      </c>
      <c r="NF6" s="46" t="s">
        <v>54</v>
      </c>
      <c r="NG6" s="46" t="s">
        <v>55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52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52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55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17"/>
      <c r="B8" s="16">
        <v>4</v>
      </c>
      <c r="C8" s="21" t="s">
        <v>53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52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52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55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52</v>
      </c>
      <c r="DS8" t="s">
        <v>3</v>
      </c>
      <c r="DT8" s="18" t="s">
        <v>4</v>
      </c>
      <c r="DU8" s="18" t="s">
        <v>5</v>
      </c>
      <c r="DV8" s="35" t="s">
        <v>56</v>
      </c>
      <c r="DW8" s="21" t="s">
        <v>36</v>
      </c>
      <c r="DX8" s="35" t="s">
        <v>35</v>
      </c>
      <c r="DY8" s="35" t="s">
        <v>52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52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35</v>
      </c>
      <c r="HS8" s="15" t="s">
        <v>52</v>
      </c>
      <c r="HT8" s="46" t="s">
        <v>53</v>
      </c>
      <c r="HU8" s="46" t="s">
        <v>54</v>
      </c>
      <c r="HV8" s="46" t="s">
        <v>55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52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52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52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35</v>
      </c>
      <c r="KY8" s="21" t="s">
        <v>52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36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52</v>
      </c>
      <c r="ND8" s="47" t="s">
        <v>53</v>
      </c>
      <c r="NE8" s="46" t="s">
        <v>54</v>
      </c>
      <c r="NF8" s="46" t="s">
        <v>55</v>
      </c>
      <c r="NG8" s="46" t="s">
        <v>56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52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53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56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>
      <c r="A10" s="17"/>
      <c r="B10" s="16">
        <v>6</v>
      </c>
      <c r="C10" s="15" t="s">
        <v>54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52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53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56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54</v>
      </c>
      <c r="DS10" s="18" t="s">
        <v>5</v>
      </c>
      <c r="DT10" t="s">
        <v>6</v>
      </c>
      <c r="DU10" t="s">
        <v>7</v>
      </c>
      <c r="DV10" s="15" t="s">
        <v>35</v>
      </c>
      <c r="DW10" s="15" t="s">
        <v>52</v>
      </c>
      <c r="DX10" s="15" t="s">
        <v>53</v>
      </c>
      <c r="DY10" s="15" t="s">
        <v>54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52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53</v>
      </c>
      <c r="HS10" s="18" t="s">
        <v>4</v>
      </c>
      <c r="HT10" s="46" t="s">
        <v>55</v>
      </c>
      <c r="HU10" s="46" t="s">
        <v>56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52</v>
      </c>
      <c r="JH10" s="52" t="s">
        <v>53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52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53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52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54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53</v>
      </c>
      <c r="NC10" s="46" t="s">
        <v>54</v>
      </c>
      <c r="ND10" s="47" t="s">
        <v>55</v>
      </c>
      <c r="NE10" s="46" t="s">
        <v>56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52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55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36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17"/>
      <c r="B12" s="16">
        <v>8</v>
      </c>
      <c r="C12" s="21" t="s">
        <v>56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52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55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36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55</v>
      </c>
      <c r="DS12" t="s">
        <v>6</v>
      </c>
      <c r="DT12" s="18" t="s">
        <v>7</v>
      </c>
      <c r="DU12" s="18" t="s">
        <v>2</v>
      </c>
      <c r="DV12" s="21" t="s">
        <v>52</v>
      </c>
      <c r="DW12" s="21" t="s">
        <v>53</v>
      </c>
      <c r="DX12" s="21" t="s">
        <v>54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52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54</v>
      </c>
      <c r="HS12" t="s">
        <v>5</v>
      </c>
      <c r="HT12" s="46" t="s">
        <v>56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52</v>
      </c>
      <c r="JG12" s="18" t="s">
        <v>3</v>
      </c>
      <c r="JH12" s="18" t="s">
        <v>4</v>
      </c>
      <c r="JI12" s="21" t="s">
        <v>55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52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54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53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55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54</v>
      </c>
      <c r="NC12" s="46" t="s">
        <v>55</v>
      </c>
      <c r="ND12" s="47" t="s">
        <v>56</v>
      </c>
      <c r="NE12" s="48" t="s">
        <v>36</v>
      </c>
      <c r="NF12" s="46" t="s">
        <v>2</v>
      </c>
      <c r="NG12" s="46" t="s">
        <v>52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52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56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52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>
      <c r="A14" s="17"/>
      <c r="B14" s="16">
        <v>10</v>
      </c>
      <c r="C14" s="15" t="s">
        <v>36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52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56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52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56</v>
      </c>
      <c r="DS14" s="18" t="s">
        <v>7</v>
      </c>
      <c r="DT14" t="s">
        <v>2</v>
      </c>
      <c r="DU14" t="s">
        <v>0</v>
      </c>
      <c r="DV14" s="15" t="s">
        <v>53</v>
      </c>
      <c r="DW14" s="52" t="s">
        <v>54</v>
      </c>
      <c r="DX14" s="52" t="s">
        <v>55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52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55</v>
      </c>
      <c r="HS14" s="18" t="s">
        <v>6</v>
      </c>
      <c r="HT14" s="46" t="s">
        <v>7</v>
      </c>
      <c r="HU14" s="46" t="s">
        <v>2</v>
      </c>
      <c r="HV14" s="46" t="s">
        <v>52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52</v>
      </c>
      <c r="JF14" t="s">
        <v>3</v>
      </c>
      <c r="JG14" t="s">
        <v>4</v>
      </c>
      <c r="JH14" t="s">
        <v>5</v>
      </c>
      <c r="JI14" s="15" t="s">
        <v>56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52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55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54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56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55</v>
      </c>
      <c r="NC14" s="46" t="s">
        <v>56</v>
      </c>
      <c r="ND14" s="47" t="s">
        <v>7</v>
      </c>
      <c r="NE14" s="48" t="s">
        <v>35</v>
      </c>
      <c r="NF14" s="46" t="s">
        <v>52</v>
      </c>
      <c r="NG14" s="46" t="s">
        <v>53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52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36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53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17"/>
      <c r="B16" s="16">
        <v>12</v>
      </c>
      <c r="C16" s="21" t="s">
        <v>35</v>
      </c>
      <c r="D16" s="21" t="s">
        <v>52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52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36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53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36</v>
      </c>
      <c r="DS16" t="s">
        <v>2</v>
      </c>
      <c r="DT16" s="18" t="s">
        <v>0</v>
      </c>
      <c r="DU16" s="18" t="s">
        <v>3</v>
      </c>
      <c r="DV16" s="21" t="s">
        <v>54</v>
      </c>
      <c r="DW16" s="35" t="s">
        <v>55</v>
      </c>
      <c r="DX16" s="35" t="s">
        <v>56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52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56</v>
      </c>
      <c r="HS16" t="s">
        <v>7</v>
      </c>
      <c r="HT16" s="46" t="s">
        <v>2</v>
      </c>
      <c r="HU16" s="46" t="s">
        <v>53</v>
      </c>
      <c r="HV16" s="46" t="s">
        <v>54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52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36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52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56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55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36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56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36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56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55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36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56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55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52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52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36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52</v>
      </c>
      <c r="HF18" t="s">
        <v>3</v>
      </c>
      <c r="HG18" t="s">
        <v>59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35</v>
      </c>
      <c r="HS18" s="21" t="s">
        <v>52</v>
      </c>
      <c r="HT18" s="46" t="s">
        <v>53</v>
      </c>
      <c r="HU18" s="46" t="s">
        <v>54</v>
      </c>
      <c r="HV18" s="46" t="s">
        <v>55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52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52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36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60</v>
      </c>
      <c r="LY18" s="1" t="s">
        <v>61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52</v>
      </c>
      <c r="ND18" s="47" t="s">
        <v>53</v>
      </c>
      <c r="NE18" s="46" t="s">
        <v>54</v>
      </c>
      <c r="NF18" s="46" t="s">
        <v>55</v>
      </c>
      <c r="NG18" s="46" t="s">
        <v>56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52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36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52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36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52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61</v>
      </c>
      <c r="QP18" s="18" t="s">
        <v>62</v>
      </c>
      <c r="QQ18" s="18" t="s">
        <v>63</v>
      </c>
    </row>
    <row r="19" spans="1:459" ht="15" customHeight="1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17"/>
      <c r="B20" s="16">
        <v>16</v>
      </c>
      <c r="C20" s="54" t="s">
        <v>54</v>
      </c>
      <c r="D20" s="54" t="s">
        <v>55</v>
      </c>
      <c r="E20" s="54" t="s">
        <v>56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52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36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52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36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52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61</v>
      </c>
      <c r="CN20" s="18" t="s">
        <v>62</v>
      </c>
      <c r="CO20" s="18" t="s">
        <v>63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52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55</v>
      </c>
      <c r="EW20" s="18" t="s">
        <v>6</v>
      </c>
      <c r="EX20" s="18" t="s">
        <v>61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52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52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55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55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63</v>
      </c>
      <c r="JP20" s="18" t="s">
        <v>64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55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54</v>
      </c>
      <c r="KT20" s="50" t="s">
        <v>55</v>
      </c>
      <c r="KU20" s="57" t="s">
        <v>56</v>
      </c>
      <c r="KV20" s="21" t="s">
        <v>36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52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61</v>
      </c>
      <c r="LY20" s="18" t="s">
        <v>62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55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63</v>
      </c>
      <c r="NC20" s="46" t="s">
        <v>64</v>
      </c>
      <c r="ND20" s="46" t="s">
        <v>59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52</v>
      </c>
      <c r="NX20" t="s">
        <v>3</v>
      </c>
      <c r="NY20" t="s">
        <v>4</v>
      </c>
      <c r="NZ20" t="s">
        <v>5</v>
      </c>
      <c r="OA20" s="15" t="s">
        <v>56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61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56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56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52</v>
      </c>
      <c r="V22" t="s">
        <v>3</v>
      </c>
      <c r="W22" t="s">
        <v>4</v>
      </c>
      <c r="X22" t="s">
        <v>5</v>
      </c>
      <c r="Y22" s="15" t="s">
        <v>56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61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56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56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36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59</v>
      </c>
      <c r="DS22" s="18" t="s">
        <v>58</v>
      </c>
      <c r="DT22" t="s">
        <v>6</v>
      </c>
      <c r="DU22" t="s">
        <v>7</v>
      </c>
      <c r="DV22" s="15" t="s">
        <v>35</v>
      </c>
      <c r="DW22" s="15" t="s">
        <v>52</v>
      </c>
      <c r="DX22" s="15" t="s">
        <v>53</v>
      </c>
      <c r="DY22" s="15" t="s">
        <v>54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52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52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36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52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61</v>
      </c>
      <c r="IK22" s="18" t="s">
        <v>62</v>
      </c>
      <c r="IL22" s="18" t="s">
        <v>63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56</v>
      </c>
      <c r="IX22" t="s">
        <v>7</v>
      </c>
      <c r="IY22" s="58" t="s">
        <v>2</v>
      </c>
      <c r="IZ22" s="59" t="s">
        <v>52</v>
      </c>
      <c r="JA22" s="59" t="s">
        <v>53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35</v>
      </c>
      <c r="KB22" s="21" t="s">
        <v>52</v>
      </c>
      <c r="KC22" s="18" t="s">
        <v>53</v>
      </c>
      <c r="KD22" s="18" t="s">
        <v>54</v>
      </c>
      <c r="KE22" s="18" t="s">
        <v>55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53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52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52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36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56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55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55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63</v>
      </c>
      <c r="QP22" s="18" t="s">
        <v>64</v>
      </c>
      <c r="QQ22" s="18" t="s">
        <v>59</v>
      </c>
    </row>
    <row r="23" spans="1:459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36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56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55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55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63</v>
      </c>
      <c r="CN24" s="18" t="s">
        <v>64</v>
      </c>
      <c r="CO24" s="18" t="s">
        <v>59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55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36</v>
      </c>
      <c r="EW24" s="18" t="s">
        <v>2</v>
      </c>
      <c r="EX24" s="18" t="s">
        <v>63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61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54</v>
      </c>
      <c r="HS24" t="s">
        <v>5</v>
      </c>
      <c r="HT24" s="46" t="s">
        <v>56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52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52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55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63</v>
      </c>
      <c r="LY24" s="18" t="s">
        <v>64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55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54</v>
      </c>
      <c r="NC24" s="46" t="s">
        <v>55</v>
      </c>
      <c r="ND24" s="47" t="s">
        <v>56</v>
      </c>
      <c r="NE24" s="48" t="s">
        <v>36</v>
      </c>
      <c r="NF24" s="46" t="s">
        <v>2</v>
      </c>
      <c r="NG24" s="46" t="s">
        <v>52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52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52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64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36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59</v>
      </c>
      <c r="QP24" t="s">
        <v>58</v>
      </c>
      <c r="QQ24" t="s">
        <v>60</v>
      </c>
    </row>
    <row r="25" spans="1:459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>
      <c r="A26" s="17"/>
      <c r="B26" s="16">
        <v>22</v>
      </c>
      <c r="C26" s="51" t="s">
        <v>36</v>
      </c>
      <c r="D26" s="50" t="s">
        <v>2</v>
      </c>
      <c r="E26" s="50" t="s">
        <v>52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52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52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64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36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59</v>
      </c>
      <c r="CN26" t="s">
        <v>58</v>
      </c>
      <c r="CO26" t="s">
        <v>60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52</v>
      </c>
      <c r="DS26" s="18" t="s">
        <v>3</v>
      </c>
      <c r="DT26" t="s">
        <v>65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52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36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52</v>
      </c>
      <c r="HF26" t="s">
        <v>3</v>
      </c>
      <c r="HG26" t="s">
        <v>59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35</v>
      </c>
      <c r="HS26" s="21" t="s">
        <v>52</v>
      </c>
      <c r="HT26" s="46" t="s">
        <v>53</v>
      </c>
      <c r="HU26" s="46" t="s">
        <v>54</v>
      </c>
      <c r="HV26" s="46" t="s">
        <v>55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52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52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36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60</v>
      </c>
      <c r="LY26" s="1" t="s">
        <v>61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52</v>
      </c>
      <c r="ND26" s="47" t="s">
        <v>53</v>
      </c>
      <c r="NE26" s="46" t="s">
        <v>54</v>
      </c>
      <c r="NF26" s="46" t="s">
        <v>55</v>
      </c>
      <c r="NG26" s="46" t="s">
        <v>56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52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36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52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36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52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61</v>
      </c>
      <c r="QP26" s="18" t="s">
        <v>62</v>
      </c>
      <c r="QQ26" s="18" t="s">
        <v>63</v>
      </c>
    </row>
    <row r="27" spans="1:459">
      <c r="A27" s="17">
        <v>2029</v>
      </c>
      <c r="B27" s="16">
        <v>23</v>
      </c>
    </row>
    <row r="28" spans="1:459">
      <c r="A28" s="17"/>
      <c r="B28" s="16">
        <v>24</v>
      </c>
    </row>
    <row r="29" spans="1:459">
      <c r="A29" s="17">
        <v>2030</v>
      </c>
      <c r="B29" s="16">
        <v>25</v>
      </c>
    </row>
    <row r="30" spans="1:459">
      <c r="A30" s="17"/>
      <c r="B30" s="16">
        <v>26</v>
      </c>
    </row>
    <row r="31" spans="1:459">
      <c r="A31" s="17">
        <v>2031</v>
      </c>
      <c r="B31" s="16">
        <v>27</v>
      </c>
    </row>
    <row r="32" spans="1:459">
      <c r="A32" s="17"/>
      <c r="B32" s="16">
        <v>28</v>
      </c>
    </row>
    <row r="33" spans="1:2">
      <c r="A33" s="17">
        <v>2032</v>
      </c>
      <c r="B33" s="16">
        <v>29</v>
      </c>
    </row>
    <row r="34" spans="1:2">
      <c r="A34" s="17"/>
      <c r="B34" s="16">
        <v>30</v>
      </c>
    </row>
    <row r="35" spans="1:2">
      <c r="A35" s="17">
        <v>2033</v>
      </c>
      <c r="B35" s="16">
        <v>31</v>
      </c>
    </row>
    <row r="36" spans="1:2">
      <c r="A36" s="17"/>
      <c r="B36" s="16">
        <v>32</v>
      </c>
    </row>
    <row r="37" spans="1:2">
      <c r="A37" s="17">
        <v>2034</v>
      </c>
      <c r="B37" s="16">
        <v>33</v>
      </c>
    </row>
    <row r="38" spans="1:2">
      <c r="B38" s="16">
        <v>34</v>
      </c>
    </row>
    <row r="39" spans="1:2">
      <c r="A39">
        <v>2035</v>
      </c>
      <c r="B39" s="16">
        <v>35</v>
      </c>
    </row>
    <row r="40" spans="1:2">
      <c r="B40" s="16">
        <v>36</v>
      </c>
    </row>
    <row r="41" spans="1:2">
      <c r="A41">
        <v>2036</v>
      </c>
      <c r="B41" s="16">
        <v>37</v>
      </c>
    </row>
    <row r="42" spans="1:2">
      <c r="B42" s="16">
        <v>38</v>
      </c>
    </row>
    <row r="43" spans="1:2">
      <c r="A43">
        <v>2037</v>
      </c>
      <c r="B43" s="16">
        <v>39</v>
      </c>
    </row>
    <row r="44" spans="1:2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B2" sqref="B2"/>
    </sheetView>
  </sheetViews>
  <sheetFormatPr defaultColWidth="8.75" defaultRowHeight="29.25" customHeight="1"/>
  <cols>
    <col min="1" max="1" width="8" style="151" customWidth="1"/>
    <col min="2" max="2" width="12.375" style="151" customWidth="1"/>
    <col min="3" max="3" width="11.375" style="151" bestFit="1" customWidth="1"/>
    <col min="4" max="4" width="21.5" style="151" customWidth="1"/>
    <col min="5" max="5" width="7.125" style="151" bestFit="1" customWidth="1"/>
    <col min="6" max="6" width="10.5" style="151" bestFit="1" customWidth="1"/>
    <col min="7" max="10" width="9" style="151" hidden="1" customWidth="1"/>
    <col min="11" max="11" width="9" style="151" customWidth="1"/>
    <col min="12" max="12" width="4.5" style="151" customWidth="1"/>
    <col min="13" max="13" width="9.25" style="151" customWidth="1"/>
    <col min="14" max="14" width="2.875" style="151" customWidth="1"/>
    <col min="15" max="16" width="9" style="151" customWidth="1"/>
    <col min="17" max="16384" width="8.75" style="151"/>
  </cols>
  <sheetData>
    <row r="1" spans="2:13" ht="29.25" customHeight="1">
      <c r="B1" s="42" t="s">
        <v>133</v>
      </c>
      <c r="E1" s="192"/>
    </row>
    <row r="2" spans="2:13" ht="30" customHeight="1">
      <c r="F2" s="193"/>
      <c r="G2" s="193"/>
    </row>
    <row r="3" spans="2:13" ht="29.25" customHeight="1">
      <c r="B3" s="80" t="s">
        <v>42</v>
      </c>
      <c r="C3" s="193"/>
      <c r="D3" s="194"/>
      <c r="E3" s="194"/>
      <c r="H3" s="151">
        <v>2018</v>
      </c>
      <c r="I3" s="151">
        <v>1</v>
      </c>
      <c r="J3" s="151">
        <v>2</v>
      </c>
      <c r="M3" s="195"/>
    </row>
    <row r="4" spans="2:13" ht="29.25" customHeight="1">
      <c r="B4" s="196" t="s">
        <v>17</v>
      </c>
      <c r="C4" s="197" t="s">
        <v>41</v>
      </c>
      <c r="D4" s="210">
        <v>2022</v>
      </c>
      <c r="E4" s="210"/>
      <c r="H4" s="151">
        <v>2019</v>
      </c>
      <c r="I4" s="151">
        <v>3</v>
      </c>
      <c r="J4" s="151">
        <v>4</v>
      </c>
      <c r="M4" s="195"/>
    </row>
    <row r="5" spans="2:13" ht="29.25" customHeight="1">
      <c r="B5" s="198" t="s">
        <v>16</v>
      </c>
      <c r="C5" s="199"/>
      <c r="D5" s="208" t="s">
        <v>112</v>
      </c>
      <c r="E5" s="209"/>
      <c r="H5" s="151">
        <v>2020</v>
      </c>
      <c r="I5" s="151">
        <v>5</v>
      </c>
      <c r="J5" s="151">
        <v>6</v>
      </c>
      <c r="M5" s="195"/>
    </row>
    <row r="6" spans="2:13" ht="29.25" customHeight="1">
      <c r="B6" s="205" t="s">
        <v>13</v>
      </c>
      <c r="C6" s="200" t="s">
        <v>74</v>
      </c>
      <c r="D6" s="201">
        <v>44713</v>
      </c>
      <c r="E6" s="202" t="str">
        <f>IF(D6="","",TEXT(D6,"(AAA)"))</f>
        <v>(水)</v>
      </c>
      <c r="F6" s="151" t="s">
        <v>84</v>
      </c>
      <c r="H6" s="151">
        <v>2021</v>
      </c>
      <c r="I6" s="151">
        <v>7</v>
      </c>
      <c r="J6" s="151">
        <v>8</v>
      </c>
      <c r="M6" s="195"/>
    </row>
    <row r="7" spans="2:13" ht="29.25" customHeight="1">
      <c r="B7" s="206"/>
      <c r="C7" s="203" t="s">
        <v>129</v>
      </c>
      <c r="D7" s="201">
        <v>44728</v>
      </c>
      <c r="E7" s="202" t="str">
        <f>IF(D7="","",TEXT(D7,"(AAA)"))</f>
        <v>(木)</v>
      </c>
      <c r="F7" s="151" t="s">
        <v>85</v>
      </c>
      <c r="H7" s="151">
        <v>2022</v>
      </c>
      <c r="I7" s="151">
        <v>9</v>
      </c>
      <c r="J7" s="151">
        <v>10</v>
      </c>
      <c r="M7" s="195"/>
    </row>
    <row r="8" spans="2:13" ht="29.25" customHeight="1">
      <c r="B8" s="206"/>
      <c r="C8" s="203" t="s">
        <v>130</v>
      </c>
      <c r="D8" s="201">
        <v>44831</v>
      </c>
      <c r="E8" s="202" t="str">
        <f>IF(D8="","",TEXT(D8,"(AAA)"))</f>
        <v>(火)</v>
      </c>
      <c r="F8" s="151" t="s">
        <v>86</v>
      </c>
      <c r="H8" s="151">
        <v>2023</v>
      </c>
      <c r="I8" s="151">
        <v>11</v>
      </c>
      <c r="J8" s="151">
        <v>12</v>
      </c>
      <c r="M8" s="195"/>
    </row>
    <row r="9" spans="2:13" ht="29.25" customHeight="1">
      <c r="B9" s="207"/>
      <c r="C9" s="200" t="s">
        <v>45</v>
      </c>
      <c r="D9" s="201">
        <v>44854</v>
      </c>
      <c r="E9" s="202" t="str">
        <f>IF(D9="","",TEXT(D9,"(AAA)"))</f>
        <v>(木)</v>
      </c>
      <c r="F9" s="151" t="s">
        <v>87</v>
      </c>
      <c r="H9" s="151">
        <v>2024</v>
      </c>
      <c r="I9" s="151">
        <v>13</v>
      </c>
      <c r="J9" s="151">
        <v>14</v>
      </c>
      <c r="M9" s="195"/>
    </row>
    <row r="10" spans="2:13" ht="29.25" customHeight="1">
      <c r="H10" s="151">
        <v>2025</v>
      </c>
      <c r="I10" s="151">
        <v>15</v>
      </c>
      <c r="J10" s="151">
        <v>16</v>
      </c>
      <c r="M10" s="195"/>
    </row>
    <row r="11" spans="2:13" ht="29.25" customHeight="1">
      <c r="H11" s="151">
        <v>2026</v>
      </c>
      <c r="I11" s="151">
        <v>17</v>
      </c>
      <c r="J11" s="151">
        <v>18</v>
      </c>
      <c r="M11" s="195"/>
    </row>
    <row r="12" spans="2:13" ht="29.25" customHeight="1">
      <c r="H12" s="151">
        <v>2027</v>
      </c>
      <c r="I12" s="151">
        <v>19</v>
      </c>
      <c r="J12" s="151">
        <v>20</v>
      </c>
      <c r="M12" s="195"/>
    </row>
    <row r="13" spans="2:13" ht="29.25" customHeight="1">
      <c r="H13" s="151">
        <v>2028</v>
      </c>
      <c r="I13" s="151">
        <v>21</v>
      </c>
      <c r="J13" s="151">
        <v>22</v>
      </c>
      <c r="M13" s="195"/>
    </row>
    <row r="14" spans="2:13" ht="29.25" customHeight="1">
      <c r="H14" s="151">
        <v>2029</v>
      </c>
      <c r="I14" s="151">
        <v>23</v>
      </c>
      <c r="J14" s="151">
        <v>24</v>
      </c>
      <c r="M14" s="195"/>
    </row>
    <row r="15" spans="2:13" ht="29.25" customHeight="1">
      <c r="H15" s="151">
        <v>2030</v>
      </c>
      <c r="I15" s="151">
        <v>25</v>
      </c>
      <c r="J15" s="151">
        <v>26</v>
      </c>
      <c r="M15" s="195"/>
    </row>
    <row r="16" spans="2:13" ht="29.25" customHeight="1">
      <c r="H16" s="151">
        <v>2031</v>
      </c>
      <c r="I16" s="151">
        <v>27</v>
      </c>
      <c r="J16" s="151">
        <v>28</v>
      </c>
      <c r="M16" s="195"/>
    </row>
    <row r="17" spans="8:13" ht="29.25" customHeight="1">
      <c r="H17" s="151">
        <v>2032</v>
      </c>
      <c r="I17" s="151">
        <v>29</v>
      </c>
      <c r="J17" s="151">
        <v>30</v>
      </c>
      <c r="M17" s="195"/>
    </row>
    <row r="18" spans="8:13" ht="29.25" customHeight="1">
      <c r="H18" s="151">
        <v>2033</v>
      </c>
      <c r="I18" s="151">
        <v>31</v>
      </c>
      <c r="J18" s="151">
        <v>32</v>
      </c>
      <c r="M18" s="195"/>
    </row>
    <row r="19" spans="8:13" ht="29.25" customHeight="1">
      <c r="H19" s="151">
        <v>2034</v>
      </c>
      <c r="I19" s="151">
        <v>33</v>
      </c>
      <c r="J19" s="151">
        <v>34</v>
      </c>
      <c r="M19" s="195"/>
    </row>
    <row r="20" spans="8:13" ht="29.25" customHeight="1">
      <c r="H20" s="151">
        <v>2035</v>
      </c>
      <c r="I20" s="151">
        <v>35</v>
      </c>
      <c r="J20" s="151">
        <v>36</v>
      </c>
      <c r="M20" s="195"/>
    </row>
    <row r="21" spans="8:13" ht="29.25" customHeight="1">
      <c r="H21" s="151">
        <v>2036</v>
      </c>
      <c r="I21" s="151">
        <v>37</v>
      </c>
      <c r="J21" s="151">
        <v>38</v>
      </c>
      <c r="M21" s="195"/>
    </row>
    <row r="22" spans="8:13" ht="29.25" customHeight="1">
      <c r="M22" s="195"/>
    </row>
    <row r="23" spans="8:13" ht="29.25" customHeight="1">
      <c r="M23" s="195"/>
    </row>
    <row r="24" spans="8:13" ht="29.25" customHeight="1">
      <c r="M24" s="195"/>
    </row>
    <row r="25" spans="8:13" ht="29.25" customHeight="1">
      <c r="M25" s="195"/>
    </row>
    <row r="26" spans="8:13" ht="29.25" customHeight="1">
      <c r="M26" s="195"/>
    </row>
    <row r="27" spans="8:13" ht="29.25" customHeight="1">
      <c r="M27" s="195"/>
    </row>
    <row r="28" spans="8:13" ht="29.25" customHeight="1">
      <c r="M28" s="195"/>
    </row>
    <row r="29" spans="8:13" ht="29.25" customHeight="1">
      <c r="M29" s="195"/>
    </row>
    <row r="30" spans="8:13" ht="29.25" customHeight="1">
      <c r="M30" s="195"/>
    </row>
    <row r="31" spans="8:13" ht="29.25" customHeight="1">
      <c r="M31" s="195"/>
    </row>
    <row r="32" spans="8:13" ht="29.25" customHeight="1">
      <c r="M32" s="195"/>
    </row>
    <row r="33" spans="13:13" ht="29.25" customHeight="1">
      <c r="M33" s="195"/>
    </row>
    <row r="34" spans="13:13" ht="29.25" customHeight="1">
      <c r="M34" s="195"/>
    </row>
    <row r="35" spans="13:13" ht="29.25" customHeight="1">
      <c r="M35" s="195"/>
    </row>
    <row r="36" spans="13:13" ht="29.25" customHeight="1">
      <c r="M36" s="195"/>
    </row>
    <row r="37" spans="13:13" ht="29.25" customHeight="1">
      <c r="M37" s="195"/>
    </row>
    <row r="38" spans="13:13" ht="29.25" customHeight="1">
      <c r="M38" s="195"/>
    </row>
    <row r="39" spans="13:13" ht="29.25" customHeight="1">
      <c r="M39" s="195"/>
    </row>
    <row r="40" spans="13:13" ht="29.25" customHeight="1">
      <c r="M40" s="195"/>
    </row>
    <row r="41" spans="13:13" ht="29.25" customHeight="1">
      <c r="M41" s="195"/>
    </row>
    <row r="42" spans="13:13" ht="29.25" customHeight="1">
      <c r="M42" s="195"/>
    </row>
    <row r="43" spans="13:13" ht="29.25" customHeight="1">
      <c r="M43" s="195"/>
    </row>
    <row r="44" spans="13:13" ht="29.25" customHeight="1">
      <c r="M44" s="195"/>
    </row>
    <row r="45" spans="13:13" ht="29.25" customHeight="1">
      <c r="M45" s="195"/>
    </row>
    <row r="46" spans="13:13" ht="29.25" customHeight="1">
      <c r="M46" s="195"/>
    </row>
    <row r="47" spans="13:13" ht="29.25" customHeight="1">
      <c r="M47" s="195"/>
    </row>
    <row r="48" spans="13:13" ht="29.25" customHeight="1">
      <c r="M48" s="195"/>
    </row>
    <row r="49" spans="13:13" ht="29.25" customHeight="1">
      <c r="M49" s="195"/>
    </row>
    <row r="50" spans="13:13" ht="29.25" customHeight="1">
      <c r="M50" s="195"/>
    </row>
    <row r="51" spans="13:13" ht="29.25" customHeight="1">
      <c r="M51" s="195"/>
    </row>
    <row r="52" spans="13:13" ht="29.25" customHeight="1">
      <c r="M52" s="195"/>
    </row>
    <row r="53" spans="13:13" ht="29.25" customHeight="1">
      <c r="M53" s="195"/>
    </row>
    <row r="54" spans="13:13" ht="29.25" customHeight="1">
      <c r="M54" s="195"/>
    </row>
    <row r="55" spans="13:13" ht="29.25" customHeight="1">
      <c r="M55" s="195"/>
    </row>
    <row r="56" spans="13:13" ht="29.25" customHeight="1">
      <c r="M56" s="195"/>
    </row>
    <row r="57" spans="13:13" ht="29.25" customHeight="1">
      <c r="M57" s="195"/>
    </row>
    <row r="58" spans="13:13" ht="29.25" customHeight="1">
      <c r="M58" s="195"/>
    </row>
    <row r="59" spans="13:13" ht="29.25" customHeight="1">
      <c r="M59" s="195"/>
    </row>
    <row r="60" spans="13:13" ht="29.25" customHeight="1">
      <c r="M60" s="195"/>
    </row>
    <row r="61" spans="13:13" ht="29.25" customHeight="1">
      <c r="M61" s="195"/>
    </row>
    <row r="62" spans="13:13" ht="29.25" customHeight="1">
      <c r="M62" s="195"/>
    </row>
    <row r="63" spans="13:13" ht="29.25" customHeight="1">
      <c r="M63" s="195"/>
    </row>
    <row r="64" spans="13:13" ht="29.25" customHeight="1">
      <c r="M64" s="195"/>
    </row>
    <row r="65" spans="13:13" ht="29.25" customHeight="1">
      <c r="M65" s="195"/>
    </row>
    <row r="66" spans="13:13" ht="29.25" customHeight="1">
      <c r="M66" s="195"/>
    </row>
    <row r="67" spans="13:13" ht="29.25" customHeight="1">
      <c r="M67" s="195"/>
    </row>
    <row r="68" spans="13:13" ht="29.25" customHeight="1">
      <c r="M68" s="195"/>
    </row>
    <row r="69" spans="13:13" ht="29.25" customHeight="1">
      <c r="M69" s="195"/>
    </row>
    <row r="70" spans="13:13" ht="29.25" customHeight="1">
      <c r="M70" s="195"/>
    </row>
    <row r="71" spans="13:13" ht="29.25" customHeight="1">
      <c r="M71" s="195"/>
    </row>
    <row r="72" spans="13:13" ht="29.25" customHeight="1">
      <c r="M72" s="195"/>
    </row>
    <row r="73" spans="13:13" ht="29.25" customHeight="1">
      <c r="M73" s="195"/>
    </row>
    <row r="74" spans="13:13" ht="29.25" customHeight="1">
      <c r="M74" s="195"/>
    </row>
    <row r="75" spans="13:13" ht="29.25" customHeight="1">
      <c r="M75" s="195"/>
    </row>
    <row r="76" spans="13:13" ht="29.25" customHeight="1">
      <c r="M76" s="195"/>
    </row>
    <row r="77" spans="13:13" ht="29.25" customHeight="1">
      <c r="M77" s="195"/>
    </row>
    <row r="78" spans="13:13" ht="29.25" customHeight="1">
      <c r="M78" s="195"/>
    </row>
    <row r="79" spans="13:13" ht="29.25" customHeight="1">
      <c r="M79" s="195"/>
    </row>
    <row r="80" spans="13:13" ht="29.25" customHeight="1">
      <c r="M80" s="195"/>
    </row>
    <row r="81" spans="13:13" ht="29.25" customHeight="1">
      <c r="M81" s="195"/>
    </row>
    <row r="82" spans="13:13" ht="29.25" customHeight="1">
      <c r="M82" s="195"/>
    </row>
    <row r="83" spans="13:13" ht="29.25" customHeight="1">
      <c r="M83" s="195"/>
    </row>
    <row r="84" spans="13:13" ht="29.25" customHeight="1">
      <c r="M84" s="195"/>
    </row>
    <row r="85" spans="13:13" ht="29.25" customHeight="1">
      <c r="M85" s="195"/>
    </row>
    <row r="86" spans="13:13" ht="29.25" customHeight="1">
      <c r="M86" s="195"/>
    </row>
    <row r="87" spans="13:13" ht="29.25" customHeight="1">
      <c r="M87" s="195"/>
    </row>
    <row r="88" spans="13:13" ht="29.25" customHeight="1">
      <c r="M88" s="195"/>
    </row>
    <row r="89" spans="13:13" ht="29.25" customHeight="1">
      <c r="M89" s="195"/>
    </row>
    <row r="90" spans="13:13" ht="29.25" customHeight="1">
      <c r="M90" s="195"/>
    </row>
    <row r="91" spans="13:13" ht="29.25" customHeight="1">
      <c r="M91" s="195"/>
    </row>
    <row r="92" spans="13:13" ht="29.25" customHeight="1">
      <c r="M92" s="195"/>
    </row>
    <row r="93" spans="13:13" ht="29.25" customHeight="1">
      <c r="M93" s="195"/>
    </row>
    <row r="94" spans="13:13" ht="29.25" customHeight="1">
      <c r="M94" s="195"/>
    </row>
    <row r="95" spans="13:13" ht="29.25" customHeight="1">
      <c r="M95" s="195"/>
    </row>
    <row r="96" spans="13:13" ht="29.25" customHeight="1">
      <c r="M96" s="195"/>
    </row>
    <row r="97" spans="13:13" ht="29.25" customHeight="1">
      <c r="M97" s="195"/>
    </row>
    <row r="98" spans="13:13" ht="29.25" customHeight="1">
      <c r="M98" s="195"/>
    </row>
    <row r="99" spans="13:13" ht="29.25" customHeight="1">
      <c r="M99" s="195"/>
    </row>
    <row r="100" spans="13:13" ht="29.25" customHeight="1">
      <c r="M100" s="195"/>
    </row>
    <row r="101" spans="13:13" ht="29.25" customHeight="1">
      <c r="M101" s="195"/>
    </row>
    <row r="102" spans="13:13" ht="29.25" customHeight="1">
      <c r="M102" s="195"/>
    </row>
    <row r="103" spans="13:13" ht="29.25" customHeight="1">
      <c r="M103" s="195"/>
    </row>
    <row r="104" spans="13:13" ht="29.25" customHeight="1">
      <c r="M104" s="195"/>
    </row>
    <row r="105" spans="13:13" ht="29.25" customHeight="1">
      <c r="M105" s="195"/>
    </row>
    <row r="106" spans="13:13" ht="29.25" customHeight="1">
      <c r="M106" s="195"/>
    </row>
    <row r="107" spans="13:13" ht="29.25" customHeight="1">
      <c r="M107" s="195"/>
    </row>
    <row r="108" spans="13:13" ht="29.25" customHeight="1">
      <c r="M108" s="195"/>
    </row>
    <row r="109" spans="13:13" ht="29.25" customHeight="1">
      <c r="M109" s="195"/>
    </row>
    <row r="110" spans="13:13" ht="29.25" customHeight="1">
      <c r="M110" s="195"/>
    </row>
    <row r="111" spans="13:13" ht="29.25" customHeight="1">
      <c r="M111" s="195"/>
    </row>
    <row r="112" spans="13:13" ht="29.25" customHeight="1">
      <c r="M112" s="195"/>
    </row>
    <row r="113" spans="13:13" ht="29.25" customHeight="1">
      <c r="M113" s="195"/>
    </row>
    <row r="114" spans="13:13" ht="29.25" customHeight="1">
      <c r="M114" s="195"/>
    </row>
    <row r="115" spans="13:13" ht="29.25" customHeight="1">
      <c r="M115" s="195"/>
    </row>
    <row r="116" spans="13:13" ht="29.25" customHeight="1">
      <c r="M116" s="195"/>
    </row>
    <row r="117" spans="13:13" ht="29.25" customHeight="1">
      <c r="M117" s="195"/>
    </row>
    <row r="118" spans="13:13" ht="29.25" customHeight="1">
      <c r="M118" s="195"/>
    </row>
    <row r="119" spans="13:13" ht="29.25" customHeight="1">
      <c r="M119" s="195"/>
    </row>
    <row r="120" spans="13:13" ht="29.25" customHeight="1">
      <c r="M120" s="195"/>
    </row>
    <row r="121" spans="13:13" ht="29.25" customHeight="1">
      <c r="M121" s="195"/>
    </row>
    <row r="122" spans="13:13" ht="29.25" customHeight="1">
      <c r="M122" s="195"/>
    </row>
    <row r="123" spans="13:13" ht="29.25" customHeight="1">
      <c r="M123" s="195"/>
    </row>
    <row r="124" spans="13:13" ht="29.25" customHeight="1">
      <c r="M124" s="195"/>
    </row>
    <row r="125" spans="13:13" ht="29.25" customHeight="1">
      <c r="M125" s="195"/>
    </row>
    <row r="126" spans="13:13" ht="29.25" customHeight="1">
      <c r="M126" s="195"/>
    </row>
    <row r="127" spans="13:13" ht="29.25" customHeight="1">
      <c r="M127" s="195"/>
    </row>
    <row r="128" spans="13:13" ht="29.25" customHeight="1">
      <c r="M128" s="195"/>
    </row>
    <row r="129" spans="13:13" ht="29.25" customHeight="1">
      <c r="M129" s="195"/>
    </row>
    <row r="130" spans="13:13" ht="29.25" customHeight="1">
      <c r="M130" s="195"/>
    </row>
    <row r="131" spans="13:13" ht="29.25" customHeight="1">
      <c r="M131" s="195"/>
    </row>
    <row r="132" spans="13:13" ht="29.25" customHeight="1">
      <c r="M132" s="195"/>
    </row>
    <row r="133" spans="13:13" ht="29.25" customHeight="1">
      <c r="M133" s="195"/>
    </row>
    <row r="134" spans="13:13" ht="29.25" customHeight="1">
      <c r="M134" s="195"/>
    </row>
    <row r="135" spans="13:13" ht="29.25" customHeight="1">
      <c r="M135" s="195"/>
    </row>
    <row r="136" spans="13:13" ht="29.25" customHeight="1">
      <c r="M136" s="195"/>
    </row>
    <row r="137" spans="13:13" ht="29.25" customHeight="1">
      <c r="M137" s="195"/>
    </row>
    <row r="138" spans="13:13" ht="29.25" customHeight="1">
      <c r="M138" s="195"/>
    </row>
    <row r="139" spans="13:13" ht="29.25" customHeight="1">
      <c r="M139" s="195"/>
    </row>
    <row r="140" spans="13:13" ht="29.25" customHeight="1">
      <c r="M140" s="195"/>
    </row>
    <row r="141" spans="13:13" ht="29.25" customHeight="1">
      <c r="M141" s="195"/>
    </row>
    <row r="142" spans="13:13" ht="29.25" customHeight="1">
      <c r="M142" s="195"/>
    </row>
    <row r="143" spans="13:13" ht="29.25" customHeight="1">
      <c r="M143" s="195"/>
    </row>
    <row r="144" spans="13:13" ht="29.25" customHeight="1">
      <c r="M144" s="195"/>
    </row>
    <row r="145" spans="13:13" ht="29.25" customHeight="1">
      <c r="M145" s="195"/>
    </row>
    <row r="146" spans="13:13" ht="29.25" customHeight="1">
      <c r="M146" s="195"/>
    </row>
    <row r="147" spans="13:13" ht="29.25" customHeight="1">
      <c r="M147" s="195"/>
    </row>
    <row r="148" spans="13:13" ht="29.25" customHeight="1">
      <c r="M148" s="195"/>
    </row>
    <row r="149" spans="13:13" ht="29.25" customHeight="1">
      <c r="M149" s="195"/>
    </row>
    <row r="150" spans="13:13" ht="29.25" customHeight="1">
      <c r="M150" s="195"/>
    </row>
    <row r="151" spans="13:13" ht="29.25" customHeight="1">
      <c r="M151" s="195"/>
    </row>
    <row r="152" spans="13:13" ht="29.25" customHeight="1">
      <c r="M152" s="195"/>
    </row>
    <row r="153" spans="13:13" ht="29.25" customHeight="1">
      <c r="M153" s="195"/>
    </row>
    <row r="154" spans="13:13" ht="29.25" customHeight="1">
      <c r="M154" s="195"/>
    </row>
    <row r="155" spans="13:13" ht="29.25" customHeight="1">
      <c r="M155" s="195"/>
    </row>
    <row r="156" spans="13:13" ht="29.25" customHeight="1">
      <c r="M156" s="195"/>
    </row>
    <row r="157" spans="13:13" ht="29.25" customHeight="1">
      <c r="M157" s="195"/>
    </row>
    <row r="158" spans="13:13" ht="29.25" customHeight="1">
      <c r="M158" s="195"/>
    </row>
    <row r="159" spans="13:13" ht="29.25" customHeight="1">
      <c r="M159" s="195"/>
    </row>
    <row r="160" spans="13:13" ht="29.25" customHeight="1">
      <c r="M160" s="195"/>
    </row>
    <row r="161" spans="13:13" ht="29.25" customHeight="1">
      <c r="M161" s="195"/>
    </row>
    <row r="162" spans="13:13" ht="29.25" customHeight="1">
      <c r="M162" s="195"/>
    </row>
    <row r="163" spans="13:13" ht="29.25" customHeight="1">
      <c r="M163" s="195"/>
    </row>
    <row r="164" spans="13:13" ht="29.25" customHeight="1">
      <c r="M164" s="195"/>
    </row>
    <row r="165" spans="13:13" ht="29.25" customHeight="1">
      <c r="M165" s="195"/>
    </row>
    <row r="166" spans="13:13" ht="29.25" customHeight="1">
      <c r="M166" s="195"/>
    </row>
    <row r="167" spans="13:13" ht="29.25" customHeight="1">
      <c r="M167" s="195"/>
    </row>
    <row r="168" spans="13:13" ht="29.25" customHeight="1">
      <c r="M168" s="195"/>
    </row>
    <row r="169" spans="13:13" ht="29.25" customHeight="1">
      <c r="M169" s="195"/>
    </row>
    <row r="170" spans="13:13" ht="29.25" customHeight="1">
      <c r="M170" s="195"/>
    </row>
    <row r="171" spans="13:13" ht="29.25" customHeight="1">
      <c r="M171" s="195"/>
    </row>
    <row r="172" spans="13:13" ht="29.25" customHeight="1">
      <c r="M172" s="195"/>
    </row>
    <row r="173" spans="13:13" ht="29.25" customHeight="1">
      <c r="M173" s="195"/>
    </row>
    <row r="174" spans="13:13" ht="29.25" customHeight="1">
      <c r="M174" s="195"/>
    </row>
    <row r="175" spans="13:13" ht="29.25" customHeight="1">
      <c r="M175" s="195"/>
    </row>
    <row r="176" spans="13:13" ht="29.25" customHeight="1">
      <c r="M176" s="195"/>
    </row>
    <row r="177" spans="13:13" ht="29.25" customHeight="1">
      <c r="M177" s="195"/>
    </row>
    <row r="178" spans="13:13" ht="29.25" customHeight="1">
      <c r="M178" s="195"/>
    </row>
    <row r="179" spans="13:13" ht="29.25" customHeight="1">
      <c r="M179" s="195"/>
    </row>
    <row r="180" spans="13:13" ht="29.25" customHeight="1">
      <c r="M180" s="195"/>
    </row>
    <row r="181" spans="13:13" ht="29.25" customHeight="1">
      <c r="M181" s="195"/>
    </row>
    <row r="182" spans="13:13" ht="29.25" customHeight="1">
      <c r="M182" s="195"/>
    </row>
    <row r="183" spans="13:13" ht="29.25" customHeight="1">
      <c r="M183" s="195"/>
    </row>
    <row r="184" spans="13:13" ht="29.25" customHeight="1">
      <c r="M184" s="195"/>
    </row>
    <row r="185" spans="13:13" ht="29.25" customHeight="1">
      <c r="M185" s="195"/>
    </row>
    <row r="186" spans="13:13" ht="29.25" customHeight="1">
      <c r="M186" s="195"/>
    </row>
    <row r="187" spans="13:13" ht="29.25" customHeight="1">
      <c r="M187" s="195"/>
    </row>
    <row r="188" spans="13:13" ht="29.25" customHeight="1">
      <c r="M188" s="195"/>
    </row>
    <row r="189" spans="13:13" ht="29.25" customHeight="1">
      <c r="M189" s="195"/>
    </row>
    <row r="190" spans="13:13" ht="29.25" customHeight="1">
      <c r="M190" s="195"/>
    </row>
    <row r="191" spans="13:13" ht="29.25" customHeight="1">
      <c r="M191" s="195"/>
    </row>
    <row r="192" spans="13:13" ht="29.25" customHeight="1">
      <c r="M192" s="195"/>
    </row>
    <row r="193" spans="13:13" ht="29.25" customHeight="1">
      <c r="M193" s="195"/>
    </row>
    <row r="194" spans="13:13" ht="29.25" customHeight="1">
      <c r="M194" s="195"/>
    </row>
    <row r="195" spans="13:13" ht="29.25" customHeight="1">
      <c r="M195" s="195"/>
    </row>
    <row r="196" spans="13:13" ht="29.25" customHeight="1">
      <c r="M196" s="195"/>
    </row>
    <row r="197" spans="13:13" ht="29.25" customHeight="1">
      <c r="M197" s="195"/>
    </row>
    <row r="198" spans="13:13" ht="29.25" customHeight="1">
      <c r="M198" s="195"/>
    </row>
    <row r="199" spans="13:13" ht="29.25" customHeight="1">
      <c r="M199" s="195"/>
    </row>
    <row r="200" spans="13:13" ht="29.25" customHeight="1">
      <c r="M200" s="195"/>
    </row>
    <row r="201" spans="13:13" ht="29.25" customHeight="1">
      <c r="M201" s="195"/>
    </row>
    <row r="202" spans="13:13" ht="29.25" customHeight="1">
      <c r="M202" s="195"/>
    </row>
    <row r="203" spans="13:13" ht="29.25" customHeight="1">
      <c r="M203" s="195"/>
    </row>
    <row r="204" spans="13:13" ht="29.25" customHeight="1">
      <c r="M204" s="195"/>
    </row>
    <row r="205" spans="13:13" ht="29.25" customHeight="1">
      <c r="M205" s="195"/>
    </row>
    <row r="206" spans="13:13" ht="29.25" customHeight="1">
      <c r="M206" s="195"/>
    </row>
    <row r="207" spans="13:13" ht="29.25" customHeight="1">
      <c r="M207" s="195"/>
    </row>
    <row r="208" spans="13:13" ht="29.25" customHeight="1">
      <c r="M208" s="195"/>
    </row>
    <row r="209" spans="13:13" ht="29.25" customHeight="1">
      <c r="M209" s="195"/>
    </row>
    <row r="210" spans="13:13" ht="29.25" customHeight="1">
      <c r="M210" s="195"/>
    </row>
    <row r="211" spans="13:13" ht="29.25" customHeight="1">
      <c r="M211" s="195"/>
    </row>
    <row r="212" spans="13:13" ht="29.25" customHeight="1">
      <c r="M212" s="195"/>
    </row>
    <row r="213" spans="13:13" ht="29.25" customHeight="1">
      <c r="M213" s="195"/>
    </row>
    <row r="214" spans="13:13" ht="29.25" customHeight="1">
      <c r="M214" s="195"/>
    </row>
    <row r="215" spans="13:13" ht="29.25" customHeight="1">
      <c r="M215" s="195"/>
    </row>
    <row r="216" spans="13:13" ht="29.25" customHeight="1">
      <c r="M216" s="195"/>
    </row>
    <row r="217" spans="13:13" ht="29.25" customHeight="1">
      <c r="M217" s="195"/>
    </row>
    <row r="218" spans="13:13" ht="29.25" customHeight="1">
      <c r="M218" s="195"/>
    </row>
    <row r="219" spans="13:13" ht="29.25" customHeight="1">
      <c r="M219" s="195"/>
    </row>
    <row r="220" spans="13:13" ht="29.25" customHeight="1">
      <c r="M220" s="195"/>
    </row>
    <row r="221" spans="13:13" ht="29.25" customHeight="1">
      <c r="M221" s="195"/>
    </row>
    <row r="222" spans="13:13" ht="29.25" customHeight="1">
      <c r="M222" s="195"/>
    </row>
    <row r="223" spans="13:13" ht="29.25" customHeight="1">
      <c r="M223" s="195"/>
    </row>
    <row r="224" spans="13:13" ht="29.25" customHeight="1">
      <c r="M224" s="195"/>
    </row>
    <row r="225" spans="13:13" ht="29.25" customHeight="1">
      <c r="M225" s="195"/>
    </row>
    <row r="226" spans="13:13" ht="29.25" customHeight="1">
      <c r="M226" s="195"/>
    </row>
    <row r="227" spans="13:13" ht="29.25" customHeight="1">
      <c r="M227" s="195"/>
    </row>
    <row r="228" spans="13:13" ht="29.25" customHeight="1">
      <c r="M228" s="195"/>
    </row>
    <row r="229" spans="13:13" ht="29.25" customHeight="1">
      <c r="M229" s="195"/>
    </row>
    <row r="230" spans="13:13" ht="29.25" customHeight="1">
      <c r="M230" s="195"/>
    </row>
    <row r="231" spans="13:13" ht="29.25" customHeight="1">
      <c r="M231" s="195"/>
    </row>
    <row r="232" spans="13:13" ht="29.25" customHeight="1">
      <c r="M232" s="195"/>
    </row>
    <row r="233" spans="13:13" ht="29.25" customHeight="1">
      <c r="M233" s="195"/>
    </row>
    <row r="234" spans="13:13" ht="29.25" customHeight="1">
      <c r="M234" s="195"/>
    </row>
    <row r="235" spans="13:13" ht="29.25" customHeight="1">
      <c r="M235" s="195"/>
    </row>
    <row r="236" spans="13:13" ht="29.25" customHeight="1">
      <c r="M236" s="195"/>
    </row>
    <row r="237" spans="13:13" ht="29.25" customHeight="1">
      <c r="M237" s="195"/>
    </row>
    <row r="238" spans="13:13" ht="29.25" customHeight="1">
      <c r="M238" s="195"/>
    </row>
    <row r="239" spans="13:13" ht="29.25" customHeight="1">
      <c r="M239" s="195"/>
    </row>
    <row r="240" spans="13:13" ht="29.25" customHeight="1">
      <c r="M240" s="195"/>
    </row>
    <row r="241" spans="13:13" ht="29.25" customHeight="1">
      <c r="M241" s="195"/>
    </row>
    <row r="242" spans="13:13" ht="29.25" customHeight="1">
      <c r="M242" s="195"/>
    </row>
    <row r="243" spans="13:13" ht="29.25" customHeight="1">
      <c r="M243" s="195"/>
    </row>
    <row r="244" spans="13:13" ht="29.25" customHeight="1">
      <c r="M244" s="195"/>
    </row>
    <row r="245" spans="13:13" ht="29.25" customHeight="1">
      <c r="M245" s="195"/>
    </row>
    <row r="246" spans="13:13" ht="29.25" customHeight="1">
      <c r="M246" s="195"/>
    </row>
    <row r="247" spans="13:13" ht="29.25" customHeight="1">
      <c r="M247" s="195"/>
    </row>
    <row r="248" spans="13:13" ht="29.25" customHeight="1">
      <c r="M248" s="195"/>
    </row>
    <row r="249" spans="13:13" ht="29.25" customHeight="1">
      <c r="M249" s="195"/>
    </row>
    <row r="250" spans="13:13" ht="29.25" customHeight="1">
      <c r="M250" s="195"/>
    </row>
    <row r="251" spans="13:13" ht="29.25" customHeight="1">
      <c r="M251" s="195"/>
    </row>
    <row r="252" spans="13:13" ht="29.25" customHeight="1">
      <c r="M252" s="195"/>
    </row>
    <row r="253" spans="13:13" ht="29.25" customHeight="1">
      <c r="M253" s="195"/>
    </row>
    <row r="254" spans="13:13" ht="29.25" customHeight="1">
      <c r="M254" s="195"/>
    </row>
    <row r="255" spans="13:13" ht="29.25" customHeight="1">
      <c r="M255" s="195"/>
    </row>
    <row r="256" spans="13:13" ht="29.25" customHeight="1">
      <c r="M256" s="195"/>
    </row>
    <row r="257" spans="13:13" ht="29.25" customHeight="1">
      <c r="M257" s="195"/>
    </row>
    <row r="258" spans="13:13" ht="29.25" customHeight="1">
      <c r="M258" s="195"/>
    </row>
    <row r="259" spans="13:13" ht="29.25" customHeight="1">
      <c r="M259" s="195"/>
    </row>
    <row r="260" spans="13:13" ht="29.25" customHeight="1">
      <c r="M260" s="195"/>
    </row>
    <row r="261" spans="13:13" ht="29.25" customHeight="1">
      <c r="M261" s="195"/>
    </row>
    <row r="262" spans="13:13" ht="29.25" customHeight="1">
      <c r="M262" s="195"/>
    </row>
    <row r="263" spans="13:13" ht="29.25" customHeight="1">
      <c r="M263" s="195"/>
    </row>
    <row r="264" spans="13:13" ht="29.25" customHeight="1">
      <c r="M264" s="195"/>
    </row>
    <row r="265" spans="13:13" ht="29.25" customHeight="1">
      <c r="M265" s="195"/>
    </row>
    <row r="266" spans="13:13" ht="29.25" customHeight="1">
      <c r="M266" s="195"/>
    </row>
    <row r="267" spans="13:13" ht="29.25" customHeight="1">
      <c r="M267" s="195"/>
    </row>
    <row r="268" spans="13:13" ht="29.25" customHeight="1">
      <c r="M268" s="195"/>
    </row>
    <row r="269" spans="13:13" ht="29.25" customHeight="1">
      <c r="M269" s="195"/>
    </row>
    <row r="270" spans="13:13" ht="29.25" customHeight="1">
      <c r="M270" s="195"/>
    </row>
    <row r="271" spans="13:13" ht="29.25" customHeight="1">
      <c r="M271" s="195"/>
    </row>
    <row r="272" spans="13:13" ht="29.25" customHeight="1">
      <c r="M272" s="195"/>
    </row>
    <row r="273" spans="13:13" ht="29.25" customHeight="1">
      <c r="M273" s="195"/>
    </row>
    <row r="274" spans="13:13" ht="29.25" customHeight="1">
      <c r="M274" s="195"/>
    </row>
    <row r="275" spans="13:13" ht="29.25" customHeight="1">
      <c r="M275" s="195"/>
    </row>
    <row r="276" spans="13:13" ht="29.25" customHeight="1">
      <c r="M276" s="195"/>
    </row>
    <row r="277" spans="13:13" ht="29.25" customHeight="1">
      <c r="M277" s="195"/>
    </row>
    <row r="278" spans="13:13" ht="29.25" customHeight="1">
      <c r="M278" s="195"/>
    </row>
    <row r="279" spans="13:13" ht="29.25" customHeight="1">
      <c r="M279" s="195"/>
    </row>
    <row r="280" spans="13:13" ht="29.25" customHeight="1">
      <c r="M280" s="195"/>
    </row>
    <row r="281" spans="13:13" ht="29.25" customHeight="1">
      <c r="M281" s="195"/>
    </row>
    <row r="282" spans="13:13" ht="29.25" customHeight="1">
      <c r="M282" s="195"/>
    </row>
    <row r="283" spans="13:13" ht="29.25" customHeight="1">
      <c r="M283" s="195"/>
    </row>
    <row r="284" spans="13:13" ht="29.25" customHeight="1">
      <c r="M284" s="195"/>
    </row>
    <row r="285" spans="13:13" ht="29.25" customHeight="1">
      <c r="M285" s="195"/>
    </row>
    <row r="286" spans="13:13" ht="29.25" customHeight="1">
      <c r="M286" s="195"/>
    </row>
    <row r="287" spans="13:13" ht="29.25" customHeight="1">
      <c r="M287" s="195"/>
    </row>
    <row r="288" spans="13:13" ht="29.25" customHeight="1">
      <c r="M288" s="195"/>
    </row>
    <row r="289" spans="13:13" ht="29.25" customHeight="1">
      <c r="M289" s="195"/>
    </row>
    <row r="290" spans="13:13" ht="29.25" customHeight="1">
      <c r="M290" s="195"/>
    </row>
    <row r="291" spans="13:13" ht="29.25" customHeight="1">
      <c r="M291" s="195"/>
    </row>
    <row r="292" spans="13:13" ht="29.25" customHeight="1">
      <c r="M292" s="195"/>
    </row>
    <row r="293" spans="13:13" ht="29.25" customHeight="1">
      <c r="M293" s="195"/>
    </row>
    <row r="294" spans="13:13" ht="29.25" customHeight="1">
      <c r="M294" s="195"/>
    </row>
    <row r="295" spans="13:13" ht="29.25" customHeight="1">
      <c r="M295" s="195"/>
    </row>
    <row r="296" spans="13:13" ht="29.25" customHeight="1">
      <c r="M296" s="195"/>
    </row>
    <row r="297" spans="13:13" ht="29.25" customHeight="1">
      <c r="M297" s="195"/>
    </row>
    <row r="298" spans="13:13" ht="29.25" customHeight="1">
      <c r="M298" s="195"/>
    </row>
    <row r="299" spans="13:13" ht="29.25" customHeight="1">
      <c r="M299" s="195"/>
    </row>
    <row r="300" spans="13:13" ht="29.25" customHeight="1">
      <c r="M300" s="195"/>
    </row>
    <row r="301" spans="13:13" ht="29.25" customHeight="1">
      <c r="M301" s="195"/>
    </row>
    <row r="302" spans="13:13" ht="29.25" customHeight="1">
      <c r="M302" s="195"/>
    </row>
    <row r="303" spans="13:13" ht="29.25" customHeight="1">
      <c r="M303" s="195"/>
    </row>
    <row r="304" spans="13:13" ht="29.25" customHeight="1">
      <c r="M304" s="195"/>
    </row>
    <row r="305" spans="13:13" ht="29.25" customHeight="1">
      <c r="M305" s="195"/>
    </row>
    <row r="306" spans="13:13" ht="29.25" customHeight="1">
      <c r="M306" s="195"/>
    </row>
    <row r="307" spans="13:13" ht="29.25" customHeight="1">
      <c r="M307" s="195"/>
    </row>
    <row r="308" spans="13:13" ht="29.25" customHeight="1">
      <c r="M308" s="195"/>
    </row>
    <row r="309" spans="13:13" ht="29.25" customHeight="1">
      <c r="M309" s="195"/>
    </row>
    <row r="310" spans="13:13" ht="29.25" customHeight="1">
      <c r="M310" s="195"/>
    </row>
    <row r="311" spans="13:13" ht="29.25" customHeight="1">
      <c r="M311" s="195"/>
    </row>
    <row r="312" spans="13:13" ht="29.25" customHeight="1">
      <c r="M312" s="195"/>
    </row>
    <row r="313" spans="13:13" ht="29.25" customHeight="1">
      <c r="M313" s="195"/>
    </row>
    <row r="314" spans="13:13" ht="29.25" customHeight="1">
      <c r="M314" s="195"/>
    </row>
    <row r="315" spans="13:13" ht="29.25" customHeight="1">
      <c r="M315" s="195"/>
    </row>
    <row r="316" spans="13:13" ht="29.25" customHeight="1">
      <c r="M316" s="195"/>
    </row>
    <row r="317" spans="13:13" ht="29.25" customHeight="1">
      <c r="M317" s="195"/>
    </row>
    <row r="318" spans="13:13" ht="29.25" customHeight="1">
      <c r="M318" s="195"/>
    </row>
    <row r="319" spans="13:13" ht="29.25" customHeight="1">
      <c r="M319" s="195"/>
    </row>
    <row r="320" spans="13:13" ht="29.25" customHeight="1">
      <c r="M320" s="195"/>
    </row>
    <row r="321" spans="13:13" ht="29.25" customHeight="1">
      <c r="M321" s="195"/>
    </row>
    <row r="322" spans="13:13" ht="29.25" customHeight="1">
      <c r="M322" s="195"/>
    </row>
    <row r="323" spans="13:13" ht="29.25" customHeight="1">
      <c r="M323" s="195"/>
    </row>
    <row r="324" spans="13:13" ht="29.25" customHeight="1">
      <c r="M324" s="195"/>
    </row>
    <row r="325" spans="13:13" ht="29.25" customHeight="1">
      <c r="M325" s="195"/>
    </row>
    <row r="326" spans="13:13" ht="29.25" customHeight="1">
      <c r="M326" s="195"/>
    </row>
    <row r="327" spans="13:13" ht="29.25" customHeight="1">
      <c r="M327" s="195"/>
    </row>
    <row r="328" spans="13:13" ht="29.25" customHeight="1">
      <c r="M328" s="195"/>
    </row>
    <row r="329" spans="13:13" ht="29.25" customHeight="1">
      <c r="M329" s="195"/>
    </row>
    <row r="330" spans="13:13" ht="29.25" customHeight="1">
      <c r="M330" s="195"/>
    </row>
    <row r="331" spans="13:13" ht="29.25" customHeight="1">
      <c r="M331" s="195"/>
    </row>
    <row r="332" spans="13:13" ht="29.25" customHeight="1">
      <c r="M332" s="195"/>
    </row>
    <row r="333" spans="13:13" ht="29.25" customHeight="1">
      <c r="M333" s="195"/>
    </row>
    <row r="334" spans="13:13" ht="29.25" customHeight="1">
      <c r="M334" s="195"/>
    </row>
    <row r="335" spans="13:13" ht="29.25" customHeight="1">
      <c r="M335" s="195"/>
    </row>
    <row r="336" spans="13:13" ht="29.25" customHeight="1">
      <c r="M336" s="195"/>
    </row>
    <row r="337" spans="13:13" ht="29.25" customHeight="1">
      <c r="M337" s="195"/>
    </row>
    <row r="338" spans="13:13" ht="29.25" customHeight="1">
      <c r="M338" s="195"/>
    </row>
    <row r="339" spans="13:13" ht="29.25" customHeight="1">
      <c r="M339" s="195"/>
    </row>
    <row r="340" spans="13:13" ht="29.25" customHeight="1">
      <c r="M340" s="195"/>
    </row>
    <row r="341" spans="13:13" ht="29.25" customHeight="1">
      <c r="M341" s="195"/>
    </row>
    <row r="342" spans="13:13" ht="29.25" customHeight="1">
      <c r="M342" s="195"/>
    </row>
    <row r="343" spans="13:13" ht="29.25" customHeight="1">
      <c r="M343" s="195"/>
    </row>
    <row r="344" spans="13:13" ht="29.25" customHeight="1">
      <c r="M344" s="195"/>
    </row>
    <row r="345" spans="13:13" ht="29.25" customHeight="1">
      <c r="M345" s="195"/>
    </row>
    <row r="346" spans="13:13" ht="29.25" customHeight="1">
      <c r="M346" s="195"/>
    </row>
    <row r="347" spans="13:13" ht="29.25" customHeight="1">
      <c r="M347" s="195"/>
    </row>
    <row r="348" spans="13:13" ht="29.25" customHeight="1">
      <c r="M348" s="195"/>
    </row>
    <row r="349" spans="13:13" ht="29.25" customHeight="1">
      <c r="M349" s="195"/>
    </row>
    <row r="350" spans="13:13" ht="29.25" customHeight="1">
      <c r="M350" s="195"/>
    </row>
    <row r="351" spans="13:13" ht="29.25" customHeight="1">
      <c r="M351" s="195"/>
    </row>
    <row r="352" spans="13:13" ht="29.25" customHeight="1">
      <c r="M352" s="195"/>
    </row>
    <row r="353" spans="13:13" ht="29.25" customHeight="1">
      <c r="M353" s="195"/>
    </row>
    <row r="354" spans="13:13" ht="29.25" customHeight="1">
      <c r="M354" s="195"/>
    </row>
    <row r="355" spans="13:13" ht="29.25" customHeight="1">
      <c r="M355" s="195"/>
    </row>
    <row r="356" spans="13:13" ht="29.25" customHeight="1">
      <c r="M356" s="195"/>
    </row>
    <row r="357" spans="13:13" ht="29.25" customHeight="1">
      <c r="M357" s="195"/>
    </row>
    <row r="358" spans="13:13" ht="29.25" customHeight="1">
      <c r="M358" s="195"/>
    </row>
    <row r="359" spans="13:13" ht="29.25" customHeight="1">
      <c r="M359" s="195"/>
    </row>
    <row r="360" spans="13:13" ht="29.25" customHeight="1">
      <c r="M360" s="195"/>
    </row>
    <row r="361" spans="13:13" ht="29.25" customHeight="1">
      <c r="M361" s="195"/>
    </row>
    <row r="362" spans="13:13" ht="29.25" customHeight="1">
      <c r="M362" s="195"/>
    </row>
    <row r="363" spans="13:13" ht="29.25" customHeight="1">
      <c r="M363" s="195"/>
    </row>
    <row r="364" spans="13:13" ht="29.25" customHeight="1">
      <c r="M364" s="195"/>
    </row>
    <row r="365" spans="13:13" ht="29.25" customHeight="1">
      <c r="M365" s="195"/>
    </row>
    <row r="366" spans="13:13" ht="29.25" customHeight="1">
      <c r="M366" s="195"/>
    </row>
    <row r="367" spans="13:13" ht="29.25" customHeight="1">
      <c r="M367" s="195"/>
    </row>
    <row r="368" spans="13:13" ht="29.25" customHeight="1">
      <c r="M368" s="195"/>
    </row>
    <row r="369" spans="13:13" ht="29.25" customHeight="1">
      <c r="M369" s="195"/>
    </row>
    <row r="370" spans="13:13" ht="29.25" customHeight="1">
      <c r="M370" s="195"/>
    </row>
    <row r="371" spans="13:13" ht="29.25" customHeight="1">
      <c r="M371" s="195"/>
    </row>
    <row r="372" spans="13:13" ht="29.25" customHeight="1">
      <c r="M372" s="195"/>
    </row>
    <row r="373" spans="13:13" ht="29.25" customHeight="1">
      <c r="M373" s="195"/>
    </row>
    <row r="374" spans="13:13" ht="29.25" customHeight="1">
      <c r="M374" s="195"/>
    </row>
    <row r="375" spans="13:13" ht="29.25" customHeight="1">
      <c r="M375" s="195"/>
    </row>
    <row r="376" spans="13:13" ht="29.25" customHeight="1">
      <c r="M376" s="195"/>
    </row>
    <row r="377" spans="13:13" ht="29.25" customHeight="1">
      <c r="M377" s="195"/>
    </row>
    <row r="378" spans="13:13" ht="29.25" customHeight="1">
      <c r="M378" s="195"/>
    </row>
    <row r="379" spans="13:13" ht="29.25" customHeight="1">
      <c r="M379" s="195"/>
    </row>
    <row r="380" spans="13:13" ht="29.25" customHeight="1">
      <c r="M380" s="195"/>
    </row>
    <row r="381" spans="13:13" ht="29.25" customHeight="1">
      <c r="M381" s="195"/>
    </row>
    <row r="382" spans="13:13" ht="29.25" customHeight="1">
      <c r="M382" s="195"/>
    </row>
    <row r="383" spans="13:13" ht="29.25" customHeight="1">
      <c r="M383" s="195"/>
    </row>
    <row r="384" spans="13:13" ht="29.25" customHeight="1">
      <c r="M384" s="195"/>
    </row>
    <row r="385" spans="13:13" ht="29.25" customHeight="1">
      <c r="M385" s="195"/>
    </row>
    <row r="386" spans="13:13" ht="29.25" customHeight="1">
      <c r="M386" s="195"/>
    </row>
    <row r="387" spans="13:13" ht="29.25" customHeight="1">
      <c r="M387" s="195"/>
    </row>
    <row r="388" spans="13:13" ht="29.25" customHeight="1">
      <c r="M388" s="195"/>
    </row>
    <row r="389" spans="13:13" ht="29.25" customHeight="1">
      <c r="M389" s="195"/>
    </row>
    <row r="390" spans="13:13" ht="29.25" customHeight="1">
      <c r="M390" s="195"/>
    </row>
    <row r="391" spans="13:13" ht="29.25" customHeight="1">
      <c r="M391" s="195"/>
    </row>
    <row r="392" spans="13:13" ht="29.25" customHeight="1">
      <c r="M392" s="195"/>
    </row>
    <row r="393" spans="13:13" ht="29.25" customHeight="1">
      <c r="M393" s="195"/>
    </row>
    <row r="394" spans="13:13" ht="29.25" customHeight="1">
      <c r="M394" s="195"/>
    </row>
    <row r="395" spans="13:13" ht="29.25" customHeight="1">
      <c r="M395" s="195"/>
    </row>
    <row r="396" spans="13:13" ht="29.25" customHeight="1">
      <c r="M396" s="195"/>
    </row>
    <row r="397" spans="13:13" ht="29.25" customHeight="1">
      <c r="M397" s="195"/>
    </row>
    <row r="398" spans="13:13" ht="29.25" customHeight="1">
      <c r="M398" s="195"/>
    </row>
    <row r="399" spans="13:13" ht="29.25" customHeight="1">
      <c r="M399" s="195"/>
    </row>
    <row r="400" spans="13:13" ht="29.25" customHeight="1">
      <c r="M400" s="195"/>
    </row>
    <row r="401" spans="13:13" ht="29.25" customHeight="1">
      <c r="M401" s="195"/>
    </row>
    <row r="402" spans="13:13" ht="29.25" customHeight="1">
      <c r="M402" s="195"/>
    </row>
    <row r="403" spans="13:13" ht="29.25" customHeight="1">
      <c r="M403" s="195"/>
    </row>
    <row r="404" spans="13:13" ht="29.25" customHeight="1">
      <c r="M404" s="195"/>
    </row>
    <row r="405" spans="13:13" ht="29.25" customHeight="1">
      <c r="M405" s="195"/>
    </row>
    <row r="406" spans="13:13" ht="29.25" customHeight="1">
      <c r="M406" s="195"/>
    </row>
    <row r="407" spans="13:13" ht="29.25" customHeight="1">
      <c r="M407" s="195"/>
    </row>
    <row r="408" spans="13:13" ht="29.25" customHeight="1">
      <c r="M408" s="195"/>
    </row>
    <row r="409" spans="13:13" ht="29.25" customHeight="1">
      <c r="M409" s="195"/>
    </row>
    <row r="410" spans="13:13" ht="29.25" customHeight="1">
      <c r="M410" s="195"/>
    </row>
    <row r="411" spans="13:13" ht="29.25" customHeight="1">
      <c r="M411" s="195"/>
    </row>
    <row r="412" spans="13:13" ht="29.25" customHeight="1">
      <c r="M412" s="195"/>
    </row>
    <row r="413" spans="13:13" ht="29.25" customHeight="1">
      <c r="M413" s="195"/>
    </row>
    <row r="414" spans="13:13" ht="29.25" customHeight="1">
      <c r="M414" s="195"/>
    </row>
    <row r="415" spans="13:13" ht="29.25" customHeight="1">
      <c r="M415" s="195"/>
    </row>
    <row r="416" spans="13:13" ht="29.25" customHeight="1">
      <c r="M416" s="195"/>
    </row>
    <row r="417" spans="13:13" ht="29.25" customHeight="1">
      <c r="M417" s="195"/>
    </row>
    <row r="418" spans="13:13" ht="29.25" customHeight="1">
      <c r="M418" s="195"/>
    </row>
    <row r="419" spans="13:13" ht="29.25" customHeight="1">
      <c r="M419" s="195"/>
    </row>
    <row r="420" spans="13:13" ht="29.25" customHeight="1">
      <c r="M420" s="195"/>
    </row>
    <row r="421" spans="13:13" ht="29.25" customHeight="1">
      <c r="M421" s="195"/>
    </row>
    <row r="422" spans="13:13" ht="29.25" customHeight="1">
      <c r="M422" s="195"/>
    </row>
    <row r="423" spans="13:13" ht="29.25" customHeight="1">
      <c r="M423" s="195"/>
    </row>
    <row r="424" spans="13:13" ht="29.25" customHeight="1">
      <c r="M424" s="195"/>
    </row>
    <row r="425" spans="13:13" ht="29.25" customHeight="1">
      <c r="M425" s="195"/>
    </row>
    <row r="426" spans="13:13" ht="29.25" customHeight="1">
      <c r="M426" s="195"/>
    </row>
    <row r="427" spans="13:13" ht="29.25" customHeight="1">
      <c r="M427" s="195"/>
    </row>
    <row r="428" spans="13:13" ht="29.25" customHeight="1">
      <c r="M428" s="195"/>
    </row>
    <row r="429" spans="13:13" ht="29.25" customHeight="1">
      <c r="M429" s="195"/>
    </row>
    <row r="430" spans="13:13" ht="29.25" customHeight="1">
      <c r="M430" s="195"/>
    </row>
    <row r="431" spans="13:13" ht="29.25" customHeight="1">
      <c r="M431" s="195"/>
    </row>
    <row r="432" spans="13:13" ht="29.25" customHeight="1">
      <c r="M432" s="195"/>
    </row>
    <row r="433" spans="13:13" ht="29.25" customHeight="1">
      <c r="M433" s="195"/>
    </row>
    <row r="434" spans="13:13" ht="29.25" customHeight="1">
      <c r="M434" s="195"/>
    </row>
    <row r="435" spans="13:13" ht="29.25" customHeight="1">
      <c r="M435" s="195"/>
    </row>
    <row r="436" spans="13:13" ht="29.25" customHeight="1">
      <c r="M436" s="195"/>
    </row>
    <row r="437" spans="13:13" ht="29.25" customHeight="1">
      <c r="M437" s="195"/>
    </row>
    <row r="438" spans="13:13" ht="29.25" customHeight="1">
      <c r="M438" s="195"/>
    </row>
    <row r="439" spans="13:13" ht="29.25" customHeight="1">
      <c r="M439" s="195"/>
    </row>
    <row r="440" spans="13:13" ht="29.25" customHeight="1">
      <c r="M440" s="195"/>
    </row>
    <row r="441" spans="13:13" ht="29.25" customHeight="1">
      <c r="M441" s="195"/>
    </row>
    <row r="442" spans="13:13" ht="29.25" customHeight="1">
      <c r="M442" s="195"/>
    </row>
    <row r="443" spans="13:13" ht="29.25" customHeight="1">
      <c r="M443" s="195"/>
    </row>
    <row r="444" spans="13:13" ht="29.25" customHeight="1">
      <c r="M444" s="195"/>
    </row>
    <row r="445" spans="13:13" ht="29.25" customHeight="1">
      <c r="M445" s="195"/>
    </row>
    <row r="446" spans="13:13" ht="29.25" customHeight="1">
      <c r="M446" s="195"/>
    </row>
    <row r="447" spans="13:13" ht="29.25" customHeight="1">
      <c r="M447" s="195"/>
    </row>
    <row r="448" spans="13:13" ht="29.25" customHeight="1">
      <c r="M448" s="195"/>
    </row>
    <row r="449" spans="13:13" ht="29.25" customHeight="1">
      <c r="M449" s="195"/>
    </row>
    <row r="450" spans="13:13" ht="29.25" customHeight="1">
      <c r="M450" s="195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Q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B1" sqref="B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111</v>
      </c>
    </row>
    <row r="2" spans="2:43">
      <c r="O2" s="27" t="s">
        <v>47</v>
      </c>
      <c r="X2" s="27" t="s">
        <v>46</v>
      </c>
      <c r="AM2" s="2" t="s">
        <v>40</v>
      </c>
    </row>
    <row r="3" spans="2:43">
      <c r="B3" s="241" t="s">
        <v>16</v>
      </c>
      <c r="C3" s="241"/>
      <c r="D3" s="241"/>
      <c r="E3" s="242" t="str">
        <f>初期入力!D5</f>
        <v>●●工事</v>
      </c>
      <c r="F3" s="242"/>
      <c r="G3" s="242"/>
      <c r="H3" s="242"/>
      <c r="I3" s="242"/>
      <c r="J3" s="242"/>
      <c r="K3" s="242"/>
      <c r="L3" s="242"/>
      <c r="M3" s="242"/>
      <c r="P3" s="239">
        <f>初期入力!D6</f>
        <v>44713</v>
      </c>
      <c r="Q3" s="239"/>
      <c r="R3" s="239"/>
      <c r="S3" s="86" t="s">
        <v>8</v>
      </c>
      <c r="T3" s="239">
        <f>初期入力!D9</f>
        <v>44854</v>
      </c>
      <c r="U3" s="239"/>
      <c r="V3" s="239"/>
      <c r="Y3" s="240" t="s">
        <v>131</v>
      </c>
      <c r="Z3" s="240"/>
      <c r="AA3" s="238">
        <f>初期入力!D7</f>
        <v>44728</v>
      </c>
      <c r="AB3" s="238"/>
      <c r="AC3" s="238"/>
      <c r="AD3" s="86" t="s">
        <v>8</v>
      </c>
      <c r="AE3" s="232" t="s">
        <v>132</v>
      </c>
      <c r="AF3" s="232"/>
      <c r="AG3" s="232"/>
      <c r="AH3" s="238">
        <f>+初期入力!D8</f>
        <v>44831</v>
      </c>
      <c r="AI3" s="238"/>
      <c r="AJ3" s="238"/>
      <c r="AM3" s="25" t="s">
        <v>80</v>
      </c>
    </row>
    <row r="4" spans="2:43" ht="11.25" customHeight="1">
      <c r="AM4" s="25" t="s">
        <v>34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49</v>
      </c>
      <c r="AO5" s="49" t="s">
        <v>48</v>
      </c>
      <c r="AP5" t="s">
        <v>66</v>
      </c>
      <c r="AQ5" t="s">
        <v>46</v>
      </c>
    </row>
    <row r="6" spans="2:43" ht="12.75" customHeight="1">
      <c r="B6" s="236" t="str">
        <f>+初期入力!D4&amp;"年"</f>
        <v>2022年</v>
      </c>
      <c r="C6" s="237"/>
      <c r="D6" s="90" t="s">
        <v>108</v>
      </c>
      <c r="E6" s="91"/>
      <c r="F6" s="92"/>
      <c r="G6" s="81" t="str">
        <f>'旬報(3月)'!D16</f>
        <v>火</v>
      </c>
      <c r="H6" s="82" t="str">
        <f>'旬報(3月)'!D17</f>
        <v>水</v>
      </c>
      <c r="I6" s="82" t="str">
        <f>'旬報(3月)'!D18</f>
        <v>木</v>
      </c>
      <c r="J6" s="82" t="str">
        <f>'旬報(3月)'!D19</f>
        <v>金</v>
      </c>
      <c r="K6" s="82" t="str">
        <f>'旬報(3月)'!D20</f>
        <v>土</v>
      </c>
      <c r="L6" s="82" t="str">
        <f>'旬報(3月)'!D21</f>
        <v>日</v>
      </c>
      <c r="M6" s="82" t="str">
        <f>'旬報(3月)'!D22</f>
        <v>月</v>
      </c>
      <c r="N6" s="82" t="str">
        <f>'旬報(3月)'!D23</f>
        <v>火</v>
      </c>
      <c r="O6" s="82" t="str">
        <f>'旬報(3月)'!D24</f>
        <v>水</v>
      </c>
      <c r="P6" s="82" t="str">
        <f>'旬報(3月)'!D25</f>
        <v>木</v>
      </c>
      <c r="Q6" s="82" t="str">
        <f>'旬報(3月)'!D36</f>
        <v>金</v>
      </c>
      <c r="R6" s="82" t="str">
        <f>'旬報(3月)'!D37</f>
        <v>土</v>
      </c>
      <c r="S6" s="82" t="str">
        <f>'旬報(3月)'!D38</f>
        <v>日</v>
      </c>
      <c r="T6" s="82" t="str">
        <f>'旬報(3月)'!D39</f>
        <v>月</v>
      </c>
      <c r="U6" s="82" t="str">
        <f>'旬報(3月)'!D40</f>
        <v>火</v>
      </c>
      <c r="V6" s="82" t="str">
        <f>'旬報(3月)'!D41</f>
        <v>水</v>
      </c>
      <c r="W6" s="82" t="str">
        <f>'旬報(3月)'!D42</f>
        <v>木</v>
      </c>
      <c r="X6" s="82" t="str">
        <f>'旬報(3月)'!D43</f>
        <v>金</v>
      </c>
      <c r="Y6" s="82" t="str">
        <f>'旬報(3月)'!D44</f>
        <v>土</v>
      </c>
      <c r="Z6" s="82" t="str">
        <f>'旬報(3月)'!D45</f>
        <v>日</v>
      </c>
      <c r="AA6" s="82" t="str">
        <f>'旬報(3月)'!D56</f>
        <v>月</v>
      </c>
      <c r="AB6" s="82" t="str">
        <f>'旬報(3月)'!D57</f>
        <v>火</v>
      </c>
      <c r="AC6" s="82" t="str">
        <f>'旬報(3月)'!D58</f>
        <v>水</v>
      </c>
      <c r="AD6" s="82" t="str">
        <f>'旬報(3月)'!D59</f>
        <v>木</v>
      </c>
      <c r="AE6" s="82" t="str">
        <f>'旬報(3月)'!D60</f>
        <v>金</v>
      </c>
      <c r="AF6" s="82" t="str">
        <f>'旬報(3月)'!D61</f>
        <v>土</v>
      </c>
      <c r="AG6" s="82" t="str">
        <f>'旬報(3月)'!D62</f>
        <v>日</v>
      </c>
      <c r="AH6" s="82" t="str">
        <f>'旬報(3月)'!D63</f>
        <v>月</v>
      </c>
      <c r="AI6" s="82" t="str">
        <f>'旬報(3月)'!D64</f>
        <v>火</v>
      </c>
      <c r="AJ6" s="82" t="str">
        <f>'旬報(3月)'!D65</f>
        <v>水</v>
      </c>
      <c r="AK6" s="83" t="str">
        <f>'旬報(3月)'!D66</f>
        <v>木</v>
      </c>
      <c r="AL6" s="72"/>
      <c r="AM6" s="72"/>
    </row>
    <row r="7" spans="2:43" ht="12.75" customHeight="1">
      <c r="B7" s="234">
        <v>3</v>
      </c>
      <c r="C7" s="23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34"/>
      <c r="C8" s="235"/>
      <c r="D8" s="93" t="s">
        <v>10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108</v>
      </c>
      <c r="E10" s="111"/>
      <c r="F10" s="112"/>
      <c r="G10" s="113" t="str">
        <f>'旬報(4月)'!D16</f>
        <v>金</v>
      </c>
      <c r="H10" s="114" t="str">
        <f>'旬報(4月)'!D17</f>
        <v>土</v>
      </c>
      <c r="I10" s="114" t="str">
        <f>'旬報(4月)'!D18</f>
        <v>日</v>
      </c>
      <c r="J10" s="114" t="str">
        <f>'旬報(4月)'!D19</f>
        <v>月</v>
      </c>
      <c r="K10" s="114" t="str">
        <f>'旬報(4月)'!D20</f>
        <v>火</v>
      </c>
      <c r="L10" s="114" t="str">
        <f>'旬報(4月)'!D21</f>
        <v>水</v>
      </c>
      <c r="M10" s="114" t="str">
        <f>'旬報(4月)'!D22</f>
        <v>木</v>
      </c>
      <c r="N10" s="114" t="str">
        <f>'旬報(4月)'!D23</f>
        <v>金</v>
      </c>
      <c r="O10" s="114" t="str">
        <f>'旬報(4月)'!D24</f>
        <v>土</v>
      </c>
      <c r="P10" s="114" t="str">
        <f>'旬報(4月)'!D25</f>
        <v>日</v>
      </c>
      <c r="Q10" s="114" t="str">
        <f>'旬報(4月)'!D36</f>
        <v>月</v>
      </c>
      <c r="R10" s="114" t="str">
        <f>'旬報(4月)'!D37</f>
        <v>火</v>
      </c>
      <c r="S10" s="114" t="str">
        <f>'旬報(4月)'!D38</f>
        <v>水</v>
      </c>
      <c r="T10" s="114" t="str">
        <f>'旬報(4月)'!D39</f>
        <v>木</v>
      </c>
      <c r="U10" s="114" t="str">
        <f>'旬報(4月)'!D40</f>
        <v>金</v>
      </c>
      <c r="V10" s="114" t="str">
        <f>'旬報(4月)'!D41</f>
        <v>土</v>
      </c>
      <c r="W10" s="114" t="str">
        <f>'旬報(4月)'!D42</f>
        <v>日</v>
      </c>
      <c r="X10" s="114" t="str">
        <f>'旬報(4月)'!D43</f>
        <v>月</v>
      </c>
      <c r="Y10" s="114" t="str">
        <f>'旬報(4月)'!D44</f>
        <v>火</v>
      </c>
      <c r="Z10" s="114" t="str">
        <f>'旬報(4月)'!D45</f>
        <v>水</v>
      </c>
      <c r="AA10" s="114" t="str">
        <f>'旬報(4月)'!D56</f>
        <v>木</v>
      </c>
      <c r="AB10" s="114" t="str">
        <f>'旬報(4月)'!D57</f>
        <v>金</v>
      </c>
      <c r="AC10" s="114" t="str">
        <f>'旬報(4月)'!D58</f>
        <v>土</v>
      </c>
      <c r="AD10" s="114" t="str">
        <f>'旬報(4月)'!D59</f>
        <v>日</v>
      </c>
      <c r="AE10" s="114" t="str">
        <f>'旬報(4月)'!D60</f>
        <v>月</v>
      </c>
      <c r="AF10" s="114" t="str">
        <f>'旬報(4月)'!D61</f>
        <v>火</v>
      </c>
      <c r="AG10" s="114" t="str">
        <f>'旬報(4月)'!D62</f>
        <v>水</v>
      </c>
      <c r="AH10" s="114" t="str">
        <f>'旬報(4月)'!D63</f>
        <v>木</v>
      </c>
      <c r="AI10" s="114" t="str">
        <f>'旬報(4月)'!D64</f>
        <v>金</v>
      </c>
      <c r="AJ10" s="114" t="str">
        <f>'旬報(4月)'!D65</f>
        <v>土</v>
      </c>
      <c r="AK10" s="115"/>
      <c r="AL10" s="72"/>
      <c r="AM10" s="72"/>
    </row>
    <row r="11" spans="2:43" ht="12.75" customHeight="1">
      <c r="B11" s="234">
        <f>B7+1</f>
        <v>4</v>
      </c>
      <c r="C11" s="235" t="s">
        <v>1</v>
      </c>
      <c r="D11" s="93" t="s">
        <v>9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34"/>
      <c r="C12" s="235"/>
      <c r="D12" s="93" t="s">
        <v>10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108</v>
      </c>
      <c r="E14" s="111"/>
      <c r="F14" s="112"/>
      <c r="G14" s="113" t="str">
        <f>'旬報(5月)'!D16</f>
        <v>日</v>
      </c>
      <c r="H14" s="114" t="str">
        <f>'旬報(5月)'!D17</f>
        <v>月</v>
      </c>
      <c r="I14" s="114" t="str">
        <f>'旬報(5月)'!D18</f>
        <v>火</v>
      </c>
      <c r="J14" s="114" t="str">
        <f>'旬報(5月)'!D19</f>
        <v>水</v>
      </c>
      <c r="K14" s="114" t="str">
        <f>'旬報(5月)'!D20</f>
        <v>木</v>
      </c>
      <c r="L14" s="114" t="str">
        <f>'旬報(5月)'!D21</f>
        <v>金</v>
      </c>
      <c r="M14" s="114" t="str">
        <f>'旬報(5月)'!D22</f>
        <v>土</v>
      </c>
      <c r="N14" s="114" t="str">
        <f>'旬報(5月)'!D23</f>
        <v>日</v>
      </c>
      <c r="O14" s="114" t="str">
        <f>'旬報(5月)'!D24</f>
        <v>月</v>
      </c>
      <c r="P14" s="114" t="str">
        <f>'旬報(5月)'!D25</f>
        <v>火</v>
      </c>
      <c r="Q14" s="114" t="str">
        <f>'旬報(5月)'!D36</f>
        <v>水</v>
      </c>
      <c r="R14" s="114" t="str">
        <f>'旬報(5月)'!D37</f>
        <v>木</v>
      </c>
      <c r="S14" s="114" t="str">
        <f>'旬報(5月)'!D38</f>
        <v>金</v>
      </c>
      <c r="T14" s="114" t="str">
        <f>'旬報(5月)'!D39</f>
        <v>土</v>
      </c>
      <c r="U14" s="114" t="str">
        <f>'旬報(5月)'!D40</f>
        <v>日</v>
      </c>
      <c r="V14" s="114" t="str">
        <f>'旬報(5月)'!D41</f>
        <v>月</v>
      </c>
      <c r="W14" s="114" t="str">
        <f>'旬報(5月)'!D42</f>
        <v>火</v>
      </c>
      <c r="X14" s="114" t="str">
        <f>'旬報(5月)'!D43</f>
        <v>水</v>
      </c>
      <c r="Y14" s="114" t="str">
        <f>'旬報(5月)'!D44</f>
        <v>木</v>
      </c>
      <c r="Z14" s="114" t="str">
        <f>'旬報(5月)'!D45</f>
        <v>金</v>
      </c>
      <c r="AA14" s="114" t="str">
        <f>'旬報(5月)'!D56</f>
        <v>土</v>
      </c>
      <c r="AB14" s="114" t="str">
        <f>'旬報(5月)'!D57</f>
        <v>日</v>
      </c>
      <c r="AC14" s="114" t="str">
        <f>'旬報(5月)'!D58</f>
        <v>月</v>
      </c>
      <c r="AD14" s="114" t="str">
        <f>'旬報(5月)'!D59</f>
        <v>火</v>
      </c>
      <c r="AE14" s="114" t="str">
        <f>'旬報(5月)'!D60</f>
        <v>水</v>
      </c>
      <c r="AF14" s="114" t="str">
        <f>'旬報(5月)'!D61</f>
        <v>木</v>
      </c>
      <c r="AG14" s="114" t="str">
        <f>'旬報(5月)'!D62</f>
        <v>金</v>
      </c>
      <c r="AH14" s="114" t="str">
        <f>'旬報(5月)'!D63</f>
        <v>土</v>
      </c>
      <c r="AI14" s="114" t="str">
        <f>'旬報(5月)'!D64</f>
        <v>日</v>
      </c>
      <c r="AJ14" s="114" t="str">
        <f>'旬報(5月)'!D65</f>
        <v>月</v>
      </c>
      <c r="AK14" s="115" t="str">
        <f>'旬報(5月)'!D66</f>
        <v>火</v>
      </c>
      <c r="AL14" s="72"/>
      <c r="AM14" s="72"/>
    </row>
    <row r="15" spans="2:43" ht="12.75" customHeight="1">
      <c r="B15" s="234">
        <f t="shared" ref="B15" si="0">B11+1</f>
        <v>5</v>
      </c>
      <c r="C15" s="235" t="s">
        <v>1</v>
      </c>
      <c r="D15" s="93" t="s">
        <v>9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34"/>
      <c r="C16" s="235"/>
      <c r="D16" s="93" t="s">
        <v>10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108</v>
      </c>
      <c r="E18" s="111"/>
      <c r="F18" s="112"/>
      <c r="G18" s="119" t="str">
        <f>'旬報(6月)'!D16</f>
        <v>水</v>
      </c>
      <c r="H18" s="120" t="str">
        <f>'旬報(6月)'!D17</f>
        <v>木</v>
      </c>
      <c r="I18" s="120" t="str">
        <f>'旬報(6月)'!D18</f>
        <v>金</v>
      </c>
      <c r="J18" s="120" t="str">
        <f>'旬報(6月)'!D19</f>
        <v>土</v>
      </c>
      <c r="K18" s="120" t="str">
        <f>'旬報(6月)'!D20</f>
        <v>日</v>
      </c>
      <c r="L18" s="120" t="str">
        <f>'旬報(6月)'!D21</f>
        <v>月</v>
      </c>
      <c r="M18" s="120" t="str">
        <f>'旬報(6月)'!D22</f>
        <v>火</v>
      </c>
      <c r="N18" s="120" t="str">
        <f>'旬報(6月)'!D23</f>
        <v>水</v>
      </c>
      <c r="O18" s="120" t="str">
        <f>'旬報(6月)'!D24</f>
        <v>木</v>
      </c>
      <c r="P18" s="120" t="str">
        <f>'旬報(6月)'!D25</f>
        <v>金</v>
      </c>
      <c r="Q18" s="120" t="str">
        <f>'旬報(6月)'!D36</f>
        <v>土</v>
      </c>
      <c r="R18" s="120" t="str">
        <f>'旬報(6月)'!D37</f>
        <v>日</v>
      </c>
      <c r="S18" s="120" t="str">
        <f>'旬報(6月)'!D38</f>
        <v>月</v>
      </c>
      <c r="T18" s="120" t="str">
        <f>'旬報(6月)'!D39</f>
        <v>火</v>
      </c>
      <c r="U18" s="120" t="str">
        <f>'旬報(6月)'!D40</f>
        <v>水</v>
      </c>
      <c r="V18" s="120" t="str">
        <f>'旬報(6月)'!D41</f>
        <v>木</v>
      </c>
      <c r="W18" s="120" t="str">
        <f>'旬報(6月)'!D42</f>
        <v>金</v>
      </c>
      <c r="X18" s="120" t="str">
        <f>'旬報(6月)'!D43</f>
        <v>土</v>
      </c>
      <c r="Y18" s="120" t="str">
        <f>'旬報(6月)'!D44</f>
        <v>日</v>
      </c>
      <c r="Z18" s="120" t="str">
        <f>'旬報(6月)'!D45</f>
        <v>月</v>
      </c>
      <c r="AA18" s="120" t="str">
        <f>'旬報(6月)'!D56</f>
        <v>火</v>
      </c>
      <c r="AB18" s="120" t="str">
        <f>'旬報(6月)'!D57</f>
        <v>水</v>
      </c>
      <c r="AC18" s="120" t="str">
        <f>'旬報(6月)'!D58</f>
        <v>木</v>
      </c>
      <c r="AD18" s="120" t="str">
        <f>'旬報(6月)'!D59</f>
        <v>金</v>
      </c>
      <c r="AE18" s="120" t="str">
        <f>'旬報(6月)'!D60</f>
        <v>土</v>
      </c>
      <c r="AF18" s="120" t="str">
        <f>'旬報(6月)'!D61</f>
        <v>日</v>
      </c>
      <c r="AG18" s="120" t="str">
        <f>'旬報(6月)'!D62</f>
        <v>月</v>
      </c>
      <c r="AH18" s="120" t="str">
        <f>'旬報(6月)'!D63</f>
        <v>火</v>
      </c>
      <c r="AI18" s="120" t="str">
        <f>'旬報(6月)'!D64</f>
        <v>水</v>
      </c>
      <c r="AJ18" s="120" t="str">
        <f>'旬報(6月)'!D65</f>
        <v>木</v>
      </c>
      <c r="AK18" s="121"/>
      <c r="AL18" s="72"/>
      <c r="AM18" s="72"/>
    </row>
    <row r="19" spans="2:43" ht="12.75" customHeight="1">
      <c r="B19" s="234">
        <f t="shared" ref="B19" si="1">B15+1</f>
        <v>6</v>
      </c>
      <c r="C19" s="23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>
      <c r="B20" s="234"/>
      <c r="C20" s="235"/>
      <c r="D20" s="93" t="s">
        <v>10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9"/>
      <c r="AL20" s="1"/>
      <c r="AM20" s="1"/>
      <c r="AN20">
        <f>SUM(COUNTIF(G20:AK20,{"休"}))</f>
        <v>0</v>
      </c>
      <c r="AP20">
        <f>SUM(COUNTIF(G20:AK20,{"■"}))</f>
        <v>0</v>
      </c>
      <c r="AQ20">
        <f>AN20+AP20</f>
        <v>0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108</v>
      </c>
      <c r="E22" s="111"/>
      <c r="F22" s="112"/>
      <c r="G22" s="119" t="str">
        <f>'旬報(7月)'!D16</f>
        <v>金</v>
      </c>
      <c r="H22" s="120" t="str">
        <f>'旬報(7月)'!D17</f>
        <v>土</v>
      </c>
      <c r="I22" s="120" t="str">
        <f>'旬報(7月)'!D18</f>
        <v>日</v>
      </c>
      <c r="J22" s="120" t="str">
        <f>'旬報(7月)'!D19</f>
        <v>月</v>
      </c>
      <c r="K22" s="120" t="str">
        <f>'旬報(7月)'!D20</f>
        <v>火</v>
      </c>
      <c r="L22" s="120" t="str">
        <f>'旬報(7月)'!D21</f>
        <v>水</v>
      </c>
      <c r="M22" s="120" t="str">
        <f>'旬報(7月)'!D22</f>
        <v>木</v>
      </c>
      <c r="N22" s="120" t="str">
        <f>'旬報(7月)'!D23</f>
        <v>金</v>
      </c>
      <c r="O22" s="120" t="str">
        <f>'旬報(7月)'!D24</f>
        <v>土</v>
      </c>
      <c r="P22" s="120" t="str">
        <f>'旬報(7月)'!D25</f>
        <v>日</v>
      </c>
      <c r="Q22" s="120" t="str">
        <f>'旬報(7月)'!D36</f>
        <v>月</v>
      </c>
      <c r="R22" s="120" t="str">
        <f>'旬報(7月)'!D37</f>
        <v>火</v>
      </c>
      <c r="S22" s="120" t="str">
        <f>'旬報(7月)'!D38</f>
        <v>水</v>
      </c>
      <c r="T22" s="120" t="str">
        <f>'旬報(7月)'!D39</f>
        <v>木</v>
      </c>
      <c r="U22" s="120" t="str">
        <f>'旬報(7月)'!D40</f>
        <v>金</v>
      </c>
      <c r="V22" s="120" t="str">
        <f>'旬報(7月)'!D41</f>
        <v>土</v>
      </c>
      <c r="W22" s="120" t="str">
        <f>'旬報(7月)'!D42</f>
        <v>日</v>
      </c>
      <c r="X22" s="120" t="str">
        <f>'旬報(7月)'!D43</f>
        <v>月</v>
      </c>
      <c r="Y22" s="120" t="str">
        <f>'旬報(7月)'!D44</f>
        <v>火</v>
      </c>
      <c r="Z22" s="120" t="str">
        <f>'旬報(7月)'!D45</f>
        <v>水</v>
      </c>
      <c r="AA22" s="120" t="str">
        <f>'旬報(7月)'!D56</f>
        <v>木</v>
      </c>
      <c r="AB22" s="120" t="str">
        <f>'旬報(7月)'!D57</f>
        <v>金</v>
      </c>
      <c r="AC22" s="120" t="str">
        <f>'旬報(7月)'!D58</f>
        <v>土</v>
      </c>
      <c r="AD22" s="120" t="str">
        <f>'旬報(7月)'!D59</f>
        <v>日</v>
      </c>
      <c r="AE22" s="120" t="str">
        <f>'旬報(7月)'!D60</f>
        <v>月</v>
      </c>
      <c r="AF22" s="120" t="str">
        <f>'旬報(7月)'!D61</f>
        <v>火</v>
      </c>
      <c r="AG22" s="120" t="str">
        <f>'旬報(7月)'!D62</f>
        <v>水</v>
      </c>
      <c r="AH22" s="120" t="str">
        <f>'旬報(7月)'!D63</f>
        <v>木</v>
      </c>
      <c r="AI22" s="120" t="str">
        <f>'旬報(7月)'!D64</f>
        <v>金</v>
      </c>
      <c r="AJ22" s="120" t="str">
        <f>'旬報(7月)'!D65</f>
        <v>土</v>
      </c>
      <c r="AK22" s="121" t="str">
        <f>'旬報(7月)'!D66</f>
        <v>日</v>
      </c>
      <c r="AL22" s="72"/>
      <c r="AM22" s="72"/>
    </row>
    <row r="23" spans="2:43" ht="12.75" customHeight="1">
      <c r="B23" s="234">
        <f t="shared" ref="B23" si="2">B19+1</f>
        <v>7</v>
      </c>
      <c r="C23" s="235" t="s">
        <v>1</v>
      </c>
      <c r="D23" s="93" t="s">
        <v>9</v>
      </c>
      <c r="E23" s="94"/>
      <c r="F23" s="95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9"/>
      <c r="AL23" s="1"/>
      <c r="AM23" s="1"/>
      <c r="AN23">
        <f>SUM(COUNTIF(G23:AK23,{"休"}))</f>
        <v>0</v>
      </c>
      <c r="AP23">
        <f>SUM(COUNTIF(G23:AK23,{"■"}))</f>
        <v>0</v>
      </c>
      <c r="AQ23">
        <f>AN23+AP23</f>
        <v>0</v>
      </c>
    </row>
    <row r="24" spans="2:43" ht="12.75" customHeight="1">
      <c r="B24" s="234"/>
      <c r="C24" s="235"/>
      <c r="D24" s="93" t="s">
        <v>10</v>
      </c>
      <c r="E24" s="94"/>
      <c r="F24" s="95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  <c r="AL24" s="1"/>
      <c r="AM24" s="1"/>
      <c r="AN24">
        <f>SUM(COUNTIF(G24:AK24,{"休"}))</f>
        <v>0</v>
      </c>
      <c r="AP24">
        <f>SUM(COUNTIF(G24:AK24,{"■"}))</f>
        <v>0</v>
      </c>
      <c r="AQ24">
        <f>AN24+AP24</f>
        <v>0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108</v>
      </c>
      <c r="E26" s="111"/>
      <c r="F26" s="112"/>
      <c r="G26" s="119" t="str">
        <f>'旬報(8月)'!D16</f>
        <v>月</v>
      </c>
      <c r="H26" s="120" t="str">
        <f>'旬報(8月)'!D17</f>
        <v>火</v>
      </c>
      <c r="I26" s="120" t="str">
        <f>'旬報(8月)'!D18</f>
        <v>水</v>
      </c>
      <c r="J26" s="120" t="str">
        <f>'旬報(8月)'!D19</f>
        <v>木</v>
      </c>
      <c r="K26" s="120" t="str">
        <f>'旬報(8月)'!D20</f>
        <v>金</v>
      </c>
      <c r="L26" s="120" t="str">
        <f>'旬報(8月)'!D21</f>
        <v>土</v>
      </c>
      <c r="M26" s="120" t="str">
        <f>'旬報(8月)'!D22</f>
        <v>日</v>
      </c>
      <c r="N26" s="120" t="str">
        <f>'旬報(8月)'!D23</f>
        <v>月</v>
      </c>
      <c r="O26" s="120" t="str">
        <f>'旬報(8月)'!D24</f>
        <v>火</v>
      </c>
      <c r="P26" s="120" t="str">
        <f>'旬報(8月)'!D25</f>
        <v>水</v>
      </c>
      <c r="Q26" s="120" t="str">
        <f>'旬報(8月)'!D36</f>
        <v>木</v>
      </c>
      <c r="R26" s="123" t="str">
        <f>'旬報(8月)'!D37</f>
        <v>金</v>
      </c>
      <c r="S26" s="124" t="s">
        <v>78</v>
      </c>
      <c r="T26" s="125" t="s">
        <v>78</v>
      </c>
      <c r="U26" s="126" t="s">
        <v>78</v>
      </c>
      <c r="V26" s="119" t="str">
        <f>'旬報(8月)'!D41</f>
        <v>火</v>
      </c>
      <c r="W26" s="120" t="str">
        <f>'旬報(8月)'!D42</f>
        <v>水</v>
      </c>
      <c r="X26" s="120" t="str">
        <f>'旬報(8月)'!D43</f>
        <v>木</v>
      </c>
      <c r="Y26" s="120" t="str">
        <f>'旬報(8月)'!D44</f>
        <v>金</v>
      </c>
      <c r="Z26" s="120" t="str">
        <f>'旬報(8月)'!D45</f>
        <v>土</v>
      </c>
      <c r="AA26" s="120" t="str">
        <f>'旬報(8月)'!D56</f>
        <v>日</v>
      </c>
      <c r="AB26" s="120" t="str">
        <f>'旬報(8月)'!D57</f>
        <v>月</v>
      </c>
      <c r="AC26" s="120" t="str">
        <f>'旬報(8月)'!D58</f>
        <v>火</v>
      </c>
      <c r="AD26" s="120" t="str">
        <f>'旬報(8月)'!D59</f>
        <v>水</v>
      </c>
      <c r="AE26" s="120" t="str">
        <f>'旬報(8月)'!D60</f>
        <v>木</v>
      </c>
      <c r="AF26" s="120" t="str">
        <f>'旬報(8月)'!D61</f>
        <v>金</v>
      </c>
      <c r="AG26" s="120" t="str">
        <f>'旬報(8月)'!D62</f>
        <v>土</v>
      </c>
      <c r="AH26" s="120" t="str">
        <f>'旬報(8月)'!D63</f>
        <v>日</v>
      </c>
      <c r="AI26" s="120" t="str">
        <f>'旬報(8月)'!D64</f>
        <v>月</v>
      </c>
      <c r="AJ26" s="120" t="str">
        <f>'旬報(8月)'!D65</f>
        <v>火</v>
      </c>
      <c r="AK26" s="121" t="str">
        <f>'旬報(8月)'!D66</f>
        <v>水</v>
      </c>
      <c r="AL26" s="72"/>
      <c r="AM26" s="72"/>
    </row>
    <row r="27" spans="2:43" ht="12.75" customHeight="1">
      <c r="B27" s="234">
        <f t="shared" ref="B27" si="3">B23+1</f>
        <v>8</v>
      </c>
      <c r="C27" s="235" t="s">
        <v>1</v>
      </c>
      <c r="D27" s="93" t="s">
        <v>9</v>
      </c>
      <c r="E27" s="94"/>
      <c r="F27" s="95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127"/>
      <c r="S27" s="128"/>
      <c r="T27" s="78"/>
      <c r="U27" s="129"/>
      <c r="V27" s="130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9"/>
      <c r="AL27" s="1"/>
      <c r="AM27" s="1"/>
      <c r="AN27">
        <f>SUM(COUNTIF(G27:AK27,{"休"}))</f>
        <v>0</v>
      </c>
      <c r="AO27" s="1"/>
      <c r="AP27">
        <f>SUM(COUNTIF(G27:AK27,{"■"}))</f>
        <v>0</v>
      </c>
      <c r="AQ27">
        <f>AN27+AP27</f>
        <v>0</v>
      </c>
    </row>
    <row r="28" spans="2:43" ht="12.75" customHeight="1">
      <c r="B28" s="234"/>
      <c r="C28" s="235"/>
      <c r="D28" s="93" t="s">
        <v>10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127"/>
      <c r="S28" s="128"/>
      <c r="T28" s="78"/>
      <c r="U28" s="129"/>
      <c r="V28" s="130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O28" s="1"/>
      <c r="AP28">
        <f>SUM(COUNTIF(G28:AK28,{"■"}))</f>
        <v>0</v>
      </c>
      <c r="AQ28">
        <f>AN28+AP28</f>
        <v>0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108</v>
      </c>
      <c r="E30" s="111"/>
      <c r="F30" s="112"/>
      <c r="G30" s="119" t="str">
        <f>'旬報(9月)'!D16</f>
        <v>木</v>
      </c>
      <c r="H30" s="120" t="str">
        <f>'旬報(9月)'!D17</f>
        <v>金</v>
      </c>
      <c r="I30" s="120" t="str">
        <f>'旬報(9月)'!D18</f>
        <v>土</v>
      </c>
      <c r="J30" s="120" t="str">
        <f>'旬報(9月)'!D19</f>
        <v>日</v>
      </c>
      <c r="K30" s="120" t="str">
        <f>'旬報(9月)'!D20</f>
        <v>月</v>
      </c>
      <c r="L30" s="120" t="str">
        <f>'旬報(9月)'!D21</f>
        <v>火</v>
      </c>
      <c r="M30" s="120" t="str">
        <f>'旬報(9月)'!D22</f>
        <v>水</v>
      </c>
      <c r="N30" s="120" t="str">
        <f>'旬報(9月)'!D23</f>
        <v>木</v>
      </c>
      <c r="O30" s="120" t="str">
        <f>'旬報(9月)'!D24</f>
        <v>金</v>
      </c>
      <c r="P30" s="120" t="str">
        <f>'旬報(9月)'!D25</f>
        <v>土</v>
      </c>
      <c r="Q30" s="120" t="str">
        <f>'旬報(9月)'!D36</f>
        <v>日</v>
      </c>
      <c r="R30" s="120" t="str">
        <f>'旬報(9月)'!D37</f>
        <v>月</v>
      </c>
      <c r="S30" s="135" t="str">
        <f>'旬報(9月)'!D38</f>
        <v>火</v>
      </c>
      <c r="T30" s="135" t="str">
        <f>'旬報(9月)'!D39</f>
        <v>水</v>
      </c>
      <c r="U30" s="135" t="str">
        <f>'旬報(9月)'!D40</f>
        <v>木</v>
      </c>
      <c r="V30" s="120" t="str">
        <f>'旬報(9月)'!D41</f>
        <v>金</v>
      </c>
      <c r="W30" s="120" t="str">
        <f>'旬報(9月)'!D42</f>
        <v>土</v>
      </c>
      <c r="X30" s="120" t="str">
        <f>'旬報(9月)'!D43</f>
        <v>日</v>
      </c>
      <c r="Y30" s="120" t="str">
        <f>'旬報(9月)'!D44</f>
        <v>月</v>
      </c>
      <c r="Z30" s="120" t="str">
        <f>'旬報(9月)'!D45</f>
        <v>火</v>
      </c>
      <c r="AA30" s="120" t="str">
        <f>'旬報(9月)'!D56</f>
        <v>水</v>
      </c>
      <c r="AB30" s="120" t="str">
        <f>'旬報(9月)'!D57</f>
        <v>木</v>
      </c>
      <c r="AC30" s="120" t="str">
        <f>'旬報(9月)'!D58</f>
        <v>金</v>
      </c>
      <c r="AD30" s="120" t="str">
        <f>'旬報(9月)'!D59</f>
        <v>土</v>
      </c>
      <c r="AE30" s="120" t="str">
        <f>'旬報(9月)'!D60</f>
        <v>日</v>
      </c>
      <c r="AF30" s="120" t="str">
        <f>'旬報(9月)'!D61</f>
        <v>月</v>
      </c>
      <c r="AG30" s="120" t="str">
        <f>'旬報(9月)'!D62</f>
        <v>火</v>
      </c>
      <c r="AH30" s="120" t="str">
        <f>'旬報(9月)'!D63</f>
        <v>水</v>
      </c>
      <c r="AI30" s="120" t="str">
        <f>'旬報(9月)'!D64</f>
        <v>木</v>
      </c>
      <c r="AJ30" s="120" t="str">
        <f>'旬報(9月)'!D65</f>
        <v>金</v>
      </c>
      <c r="AK30" s="121"/>
      <c r="AL30" s="72"/>
      <c r="AM30" s="72"/>
    </row>
    <row r="31" spans="2:43" ht="12.75" customHeight="1">
      <c r="B31" s="234">
        <f t="shared" ref="B31" si="4">B27+1</f>
        <v>9</v>
      </c>
      <c r="C31" s="23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>
      <c r="B32" s="234"/>
      <c r="C32" s="235"/>
      <c r="D32" s="93" t="s">
        <v>10</v>
      </c>
      <c r="E32" s="94"/>
      <c r="F32" s="95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9"/>
      <c r="AL32" s="1"/>
      <c r="AM32" s="1"/>
      <c r="AN32">
        <f>SUM(COUNTIF(G32:AK32,{"休"}))</f>
        <v>0</v>
      </c>
      <c r="AP32">
        <f>SUM(COUNTIF(G32:AK32,{"■"}))</f>
        <v>0</v>
      </c>
      <c r="AQ32">
        <f>AN32+AP32</f>
        <v>0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108</v>
      </c>
      <c r="E34" s="111"/>
      <c r="F34" s="112"/>
      <c r="G34" s="119" t="str">
        <f>'旬報(10月)'!D16</f>
        <v>土</v>
      </c>
      <c r="H34" s="120" t="str">
        <f>'旬報(10月)'!D17</f>
        <v>日</v>
      </c>
      <c r="I34" s="120" t="str">
        <f>'旬報(10月)'!D18</f>
        <v>月</v>
      </c>
      <c r="J34" s="120" t="str">
        <f>'旬報(10月)'!D19</f>
        <v>火</v>
      </c>
      <c r="K34" s="120" t="str">
        <f>'旬報(10月)'!D20</f>
        <v>水</v>
      </c>
      <c r="L34" s="120" t="str">
        <f>'旬報(10月)'!D21</f>
        <v>木</v>
      </c>
      <c r="M34" s="120" t="str">
        <f>'旬報(10月)'!D22</f>
        <v>金</v>
      </c>
      <c r="N34" s="120" t="str">
        <f>'旬報(10月)'!D23</f>
        <v>土</v>
      </c>
      <c r="O34" s="120" t="str">
        <f>'旬報(10月)'!D24</f>
        <v>日</v>
      </c>
      <c r="P34" s="120" t="str">
        <f>'旬報(10月)'!D25</f>
        <v>月</v>
      </c>
      <c r="Q34" s="120" t="str">
        <f>'旬報(10月)'!D36</f>
        <v>火</v>
      </c>
      <c r="R34" s="120" t="str">
        <f>'旬報(10月)'!D37</f>
        <v>水</v>
      </c>
      <c r="S34" s="120" t="str">
        <f>'旬報(10月)'!D38</f>
        <v>木</v>
      </c>
      <c r="T34" s="120" t="str">
        <f>'旬報(10月)'!D39</f>
        <v>金</v>
      </c>
      <c r="U34" s="120" t="str">
        <f>'旬報(10月)'!D40</f>
        <v>土</v>
      </c>
      <c r="V34" s="120" t="str">
        <f>'旬報(10月)'!D41</f>
        <v>日</v>
      </c>
      <c r="W34" s="120" t="str">
        <f>'旬報(10月)'!D42</f>
        <v>月</v>
      </c>
      <c r="X34" s="120" t="str">
        <f>'旬報(10月)'!D43</f>
        <v>火</v>
      </c>
      <c r="Y34" s="120" t="str">
        <f>'旬報(10月)'!D44</f>
        <v>水</v>
      </c>
      <c r="Z34" s="120" t="str">
        <f>'旬報(10月)'!D45</f>
        <v>木</v>
      </c>
      <c r="AA34" s="120" t="str">
        <f>'旬報(10月)'!D56</f>
        <v>金</v>
      </c>
      <c r="AB34" s="120" t="str">
        <f>'旬報(10月)'!D57</f>
        <v>土</v>
      </c>
      <c r="AC34" s="120" t="str">
        <f>'旬報(10月)'!D58</f>
        <v>日</v>
      </c>
      <c r="AD34" s="120" t="str">
        <f>'旬報(10月)'!D59</f>
        <v>月</v>
      </c>
      <c r="AE34" s="120" t="str">
        <f>'旬報(10月)'!D60</f>
        <v>火</v>
      </c>
      <c r="AF34" s="120" t="str">
        <f>'旬報(10月)'!D61</f>
        <v>水</v>
      </c>
      <c r="AG34" s="120" t="str">
        <f>'旬報(10月)'!D62</f>
        <v>木</v>
      </c>
      <c r="AH34" s="120" t="str">
        <f>'旬報(10月)'!D63</f>
        <v>金</v>
      </c>
      <c r="AI34" s="120" t="str">
        <f>'旬報(10月)'!D64</f>
        <v>土</v>
      </c>
      <c r="AJ34" s="120" t="str">
        <f>'旬報(10月)'!D65</f>
        <v>日</v>
      </c>
      <c r="AK34" s="121" t="str">
        <f>'旬報(10月)'!D66</f>
        <v>月</v>
      </c>
      <c r="AL34" s="72"/>
      <c r="AM34" s="72"/>
    </row>
    <row r="35" spans="2:43" ht="12.75" customHeight="1">
      <c r="B35" s="234">
        <f t="shared" ref="B35" si="5">B31+1</f>
        <v>10</v>
      </c>
      <c r="C35" s="235" t="s">
        <v>1</v>
      </c>
      <c r="D35" s="93" t="s">
        <v>9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34"/>
      <c r="C36" s="235"/>
      <c r="D36" s="93" t="s">
        <v>10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108</v>
      </c>
      <c r="E38" s="111"/>
      <c r="F38" s="112"/>
      <c r="G38" s="119" t="str">
        <f>'旬報(11月)'!D16</f>
        <v>火</v>
      </c>
      <c r="H38" s="120" t="str">
        <f>'旬報(11月)'!D17</f>
        <v>水</v>
      </c>
      <c r="I38" s="120" t="str">
        <f>'旬報(11月)'!D18</f>
        <v>木</v>
      </c>
      <c r="J38" s="120" t="str">
        <f>'旬報(11月)'!D19</f>
        <v>金</v>
      </c>
      <c r="K38" s="120" t="str">
        <f>'旬報(11月)'!D20</f>
        <v>土</v>
      </c>
      <c r="L38" s="120" t="str">
        <f>'旬報(11月)'!D21</f>
        <v>日</v>
      </c>
      <c r="M38" s="120" t="str">
        <f>'旬報(11月)'!D22</f>
        <v>月</v>
      </c>
      <c r="N38" s="120" t="str">
        <f>'旬報(11月)'!D23</f>
        <v>火</v>
      </c>
      <c r="O38" s="120" t="str">
        <f>'旬報(11月)'!D24</f>
        <v>水</v>
      </c>
      <c r="P38" s="120" t="str">
        <f>'旬報(11月)'!D25</f>
        <v>木</v>
      </c>
      <c r="Q38" s="120" t="str">
        <f>'旬報(11月)'!D36</f>
        <v>金</v>
      </c>
      <c r="R38" s="120" t="str">
        <f>'旬報(11月)'!D37</f>
        <v>土</v>
      </c>
      <c r="S38" s="120" t="str">
        <f>'旬報(11月)'!D38</f>
        <v>日</v>
      </c>
      <c r="T38" s="120" t="str">
        <f>'旬報(11月)'!D39</f>
        <v>月</v>
      </c>
      <c r="U38" s="120" t="str">
        <f>'旬報(11月)'!D40</f>
        <v>火</v>
      </c>
      <c r="V38" s="120" t="str">
        <f>'旬報(11月)'!D41</f>
        <v>水</v>
      </c>
      <c r="W38" s="120" t="str">
        <f>'旬報(11月)'!D42</f>
        <v>木</v>
      </c>
      <c r="X38" s="120" t="str">
        <f>'旬報(11月)'!D43</f>
        <v>金</v>
      </c>
      <c r="Y38" s="120" t="str">
        <f>'旬報(11月)'!D44</f>
        <v>土</v>
      </c>
      <c r="Z38" s="120" t="str">
        <f>'旬報(11月)'!D45</f>
        <v>日</v>
      </c>
      <c r="AA38" s="120" t="str">
        <f>'旬報(11月)'!D56</f>
        <v>月</v>
      </c>
      <c r="AB38" s="120" t="str">
        <f>'旬報(11月)'!D57</f>
        <v>火</v>
      </c>
      <c r="AC38" s="120" t="str">
        <f>'旬報(11月)'!D58</f>
        <v>水</v>
      </c>
      <c r="AD38" s="120" t="str">
        <f>'旬報(11月)'!D59</f>
        <v>木</v>
      </c>
      <c r="AE38" s="120" t="str">
        <f>'旬報(11月)'!D60</f>
        <v>金</v>
      </c>
      <c r="AF38" s="120" t="str">
        <f>'旬報(11月)'!D61</f>
        <v>土</v>
      </c>
      <c r="AG38" s="120" t="str">
        <f>'旬報(11月)'!D62</f>
        <v>日</v>
      </c>
      <c r="AH38" s="120" t="str">
        <f>'旬報(11月)'!D63</f>
        <v>月</v>
      </c>
      <c r="AI38" s="120" t="str">
        <f>'旬報(11月)'!D64</f>
        <v>火</v>
      </c>
      <c r="AJ38" s="120" t="str">
        <f>'旬報(11月)'!D65</f>
        <v>水</v>
      </c>
      <c r="AK38" s="121"/>
      <c r="AL38" s="72"/>
      <c r="AM38" s="72"/>
    </row>
    <row r="39" spans="2:43" ht="12.75" customHeight="1">
      <c r="B39" s="234">
        <f t="shared" ref="B39" si="6">B35+1</f>
        <v>11</v>
      </c>
      <c r="C39" s="235" t="s">
        <v>1</v>
      </c>
      <c r="D39" s="93" t="s">
        <v>9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34"/>
      <c r="C40" s="235"/>
      <c r="D40" s="93" t="s">
        <v>10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108</v>
      </c>
      <c r="E42" s="111"/>
      <c r="F42" s="112"/>
      <c r="G42" s="119" t="str">
        <f>'旬報(12月)'!D16</f>
        <v>木</v>
      </c>
      <c r="H42" s="120" t="str">
        <f>'旬報(12月)'!D17</f>
        <v>金</v>
      </c>
      <c r="I42" s="120" t="str">
        <f>'旬報(12月)'!D18</f>
        <v>土</v>
      </c>
      <c r="J42" s="120" t="str">
        <f>'旬報(12月)'!D19</f>
        <v>日</v>
      </c>
      <c r="K42" s="120" t="str">
        <f>'旬報(12月)'!D20</f>
        <v>月</v>
      </c>
      <c r="L42" s="120" t="str">
        <f>'旬報(12月)'!D21</f>
        <v>火</v>
      </c>
      <c r="M42" s="120" t="str">
        <f>'旬報(12月)'!D22</f>
        <v>水</v>
      </c>
      <c r="N42" s="120" t="str">
        <f>'旬報(12月)'!D23</f>
        <v>木</v>
      </c>
      <c r="O42" s="120" t="str">
        <f>'旬報(12月)'!D24</f>
        <v>金</v>
      </c>
      <c r="P42" s="120" t="str">
        <f>'旬報(12月)'!D25</f>
        <v>土</v>
      </c>
      <c r="Q42" s="120" t="str">
        <f>'旬報(12月)'!D36</f>
        <v>日</v>
      </c>
      <c r="R42" s="120" t="str">
        <f>'旬報(12月)'!D37</f>
        <v>月</v>
      </c>
      <c r="S42" s="120" t="str">
        <f>'旬報(12月)'!D38</f>
        <v>火</v>
      </c>
      <c r="T42" s="120" t="str">
        <f>'旬報(12月)'!D39</f>
        <v>水</v>
      </c>
      <c r="U42" s="120" t="str">
        <f>'旬報(12月)'!D40</f>
        <v>木</v>
      </c>
      <c r="V42" s="120" t="str">
        <f>'旬報(12月)'!D41</f>
        <v>金</v>
      </c>
      <c r="W42" s="120" t="str">
        <f>'旬報(12月)'!D42</f>
        <v>土</v>
      </c>
      <c r="X42" s="120" t="str">
        <f>'旬報(12月)'!D43</f>
        <v>日</v>
      </c>
      <c r="Y42" s="120" t="str">
        <f>'旬報(12月)'!D44</f>
        <v>月</v>
      </c>
      <c r="Z42" s="120" t="str">
        <f>'旬報(12月)'!D45</f>
        <v>火</v>
      </c>
      <c r="AA42" s="120" t="str">
        <f>'旬報(12月)'!D56</f>
        <v>水</v>
      </c>
      <c r="AB42" s="120" t="str">
        <f>'旬報(12月)'!D57</f>
        <v>木</v>
      </c>
      <c r="AC42" s="120" t="str">
        <f>'旬報(12月)'!D58</f>
        <v>金</v>
      </c>
      <c r="AD42" s="120" t="str">
        <f>'旬報(12月)'!D59</f>
        <v>土</v>
      </c>
      <c r="AE42" s="120" t="str">
        <f>'旬報(12月)'!D60</f>
        <v>日</v>
      </c>
      <c r="AF42" s="120" t="str">
        <f>'旬報(12月)'!D61</f>
        <v>月</v>
      </c>
      <c r="AG42" s="120" t="str">
        <f>'旬報(12月)'!D62</f>
        <v>火</v>
      </c>
      <c r="AH42" s="123" t="str">
        <f>'旬報(12月)'!D63</f>
        <v>水</v>
      </c>
      <c r="AI42" s="124" t="s">
        <v>79</v>
      </c>
      <c r="AJ42" s="125" t="s">
        <v>79</v>
      </c>
      <c r="AK42" s="126" t="s">
        <v>79</v>
      </c>
      <c r="AL42" s="72"/>
      <c r="AM42" s="72"/>
      <c r="AO42" s="1"/>
    </row>
    <row r="43" spans="2:43" ht="12.75" customHeight="1">
      <c r="B43" s="234">
        <f t="shared" ref="B43" si="7">B39+1</f>
        <v>12</v>
      </c>
      <c r="C43" s="23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34"/>
      <c r="C44" s="235"/>
      <c r="D44" s="93" t="s">
        <v>10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36" t="str">
        <f xml:space="preserve"> 初期入力!D4+1&amp;"年"</f>
        <v>2023年</v>
      </c>
      <c r="C46" s="237"/>
      <c r="D46" s="110" t="s">
        <v>108</v>
      </c>
      <c r="E46" s="111"/>
      <c r="F46" s="111"/>
      <c r="G46" s="124" t="s">
        <v>79</v>
      </c>
      <c r="H46" s="125" t="s">
        <v>79</v>
      </c>
      <c r="I46" s="126" t="s">
        <v>79</v>
      </c>
      <c r="J46" s="119" t="str">
        <f>'旬報(翌1月)'!D19</f>
        <v>水</v>
      </c>
      <c r="K46" s="120" t="str">
        <f>'旬報(翌1月)'!D20</f>
        <v>木</v>
      </c>
      <c r="L46" s="120" t="str">
        <f>'旬報(翌1月)'!D21</f>
        <v>金</v>
      </c>
      <c r="M46" s="120" t="str">
        <f>'旬報(翌1月)'!D22</f>
        <v>土</v>
      </c>
      <c r="N46" s="120" t="str">
        <f>'旬報(翌1月)'!D23</f>
        <v>日</v>
      </c>
      <c r="O46" s="120" t="str">
        <f>'旬報(翌1月)'!D24</f>
        <v>月</v>
      </c>
      <c r="P46" s="120" t="str">
        <f>'旬報(翌1月)'!D25</f>
        <v>火</v>
      </c>
      <c r="Q46" s="120" t="str">
        <f>'旬報(翌1月)'!D36</f>
        <v>水</v>
      </c>
      <c r="R46" s="120" t="str">
        <f>'旬報(翌1月)'!D37</f>
        <v>木</v>
      </c>
      <c r="S46" s="120" t="str">
        <f>'旬報(翌1月)'!D38</f>
        <v>金</v>
      </c>
      <c r="T46" s="120" t="str">
        <f>'旬報(翌1月)'!D39</f>
        <v>土</v>
      </c>
      <c r="U46" s="120" t="str">
        <f>'旬報(翌1月)'!D40</f>
        <v>日</v>
      </c>
      <c r="V46" s="120" t="str">
        <f>'旬報(翌1月)'!D41</f>
        <v>月</v>
      </c>
      <c r="W46" s="120" t="str">
        <f>'旬報(翌1月)'!D42</f>
        <v>火</v>
      </c>
      <c r="X46" s="120" t="str">
        <f>'旬報(翌1月)'!D43</f>
        <v>水</v>
      </c>
      <c r="Y46" s="120" t="str">
        <f>'旬報(翌1月)'!D44</f>
        <v>木</v>
      </c>
      <c r="Z46" s="120" t="str">
        <f>'旬報(翌1月)'!D45</f>
        <v>金</v>
      </c>
      <c r="AA46" s="120" t="str">
        <f>'旬報(翌1月)'!D56</f>
        <v>土</v>
      </c>
      <c r="AB46" s="120" t="str">
        <f>'旬報(翌1月)'!D57</f>
        <v>日</v>
      </c>
      <c r="AC46" s="120" t="str">
        <f>'旬報(翌1月)'!D58</f>
        <v>月</v>
      </c>
      <c r="AD46" s="120" t="str">
        <f>'旬報(翌1月)'!D59</f>
        <v>火</v>
      </c>
      <c r="AE46" s="120" t="str">
        <f>'旬報(翌1月)'!D60</f>
        <v>水</v>
      </c>
      <c r="AF46" s="120" t="str">
        <f>'旬報(翌1月)'!D61</f>
        <v>木</v>
      </c>
      <c r="AG46" s="120" t="str">
        <f>'旬報(翌1月)'!D62</f>
        <v>金</v>
      </c>
      <c r="AH46" s="120" t="str">
        <f>'旬報(翌1月)'!D63</f>
        <v>土</v>
      </c>
      <c r="AI46" s="135" t="str">
        <f>IF(OR('旬報(翌1月)'!D64="土",'旬報(翌1月)'!D64="日"),'旬報(翌1月)'!D64,"年")</f>
        <v>日</v>
      </c>
      <c r="AJ46" s="135" t="str">
        <f>'旬報(翌1月)'!D65</f>
        <v>月</v>
      </c>
      <c r="AK46" s="138" t="str">
        <f>'旬報(翌1月)'!D66</f>
        <v>火</v>
      </c>
      <c r="AL46" s="72"/>
      <c r="AM46" s="72"/>
      <c r="AO46" s="1"/>
    </row>
    <row r="47" spans="2:43" ht="12.75" customHeight="1">
      <c r="B47" s="234">
        <f>B7-2</f>
        <v>1</v>
      </c>
      <c r="C47" s="235" t="s">
        <v>1</v>
      </c>
      <c r="D47" s="93" t="s">
        <v>9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34"/>
      <c r="C48" s="235"/>
      <c r="D48" s="93" t="s">
        <v>10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108</v>
      </c>
      <c r="E50" s="111"/>
      <c r="F50" s="112"/>
      <c r="G50" s="139" t="str">
        <f>'旬報(翌2月)'!D16</f>
        <v>水</v>
      </c>
      <c r="H50" s="135" t="str">
        <f>'旬報(翌2月)'!D17</f>
        <v>木</v>
      </c>
      <c r="I50" s="135" t="str">
        <f>'旬報(翌2月)'!D18</f>
        <v>金</v>
      </c>
      <c r="J50" s="120" t="str">
        <f>'旬報(翌2月)'!D19</f>
        <v>土</v>
      </c>
      <c r="K50" s="120" t="str">
        <f>'旬報(翌2月)'!D20</f>
        <v>日</v>
      </c>
      <c r="L50" s="120" t="str">
        <f>'旬報(翌2月)'!D21</f>
        <v>月</v>
      </c>
      <c r="M50" s="120" t="str">
        <f>'旬報(翌2月)'!D22</f>
        <v>火</v>
      </c>
      <c r="N50" s="120" t="str">
        <f>'旬報(翌2月)'!D23</f>
        <v>水</v>
      </c>
      <c r="O50" s="120" t="str">
        <f>'旬報(翌2月)'!D24</f>
        <v>木</v>
      </c>
      <c r="P50" s="120" t="str">
        <f>'旬報(翌2月)'!D25</f>
        <v>金</v>
      </c>
      <c r="Q50" s="120" t="str">
        <f>'旬報(翌2月)'!D36</f>
        <v>土</v>
      </c>
      <c r="R50" s="120" t="str">
        <f>'旬報(翌2月)'!D37</f>
        <v>日</v>
      </c>
      <c r="S50" s="120" t="str">
        <f>'旬報(翌2月)'!D38</f>
        <v>月</v>
      </c>
      <c r="T50" s="120" t="str">
        <f>'旬報(翌2月)'!D39</f>
        <v>火</v>
      </c>
      <c r="U50" s="120" t="str">
        <f>'旬報(翌2月)'!D40</f>
        <v>水</v>
      </c>
      <c r="V50" s="120" t="str">
        <f>'旬報(翌2月)'!D41</f>
        <v>木</v>
      </c>
      <c r="W50" s="120" t="str">
        <f>'旬報(翌2月)'!D42</f>
        <v>金</v>
      </c>
      <c r="X50" s="120" t="str">
        <f>'旬報(翌2月)'!D43</f>
        <v>土</v>
      </c>
      <c r="Y50" s="120" t="str">
        <f>'旬報(翌2月)'!D44</f>
        <v>日</v>
      </c>
      <c r="Z50" s="120" t="str">
        <f>'旬報(翌2月)'!D45</f>
        <v>月</v>
      </c>
      <c r="AA50" s="120" t="str">
        <f>'旬報(翌2月)'!D56</f>
        <v>火</v>
      </c>
      <c r="AB50" s="120" t="str">
        <f>'旬報(翌2月)'!D57</f>
        <v>水</v>
      </c>
      <c r="AC50" s="120" t="str">
        <f>'旬報(翌2月)'!D58</f>
        <v>木</v>
      </c>
      <c r="AD50" s="120" t="str">
        <f>'旬報(翌2月)'!D59</f>
        <v>金</v>
      </c>
      <c r="AE50" s="120" t="str">
        <f>'旬報(翌2月)'!D60</f>
        <v>土</v>
      </c>
      <c r="AF50" s="120" t="str">
        <f>'旬報(翌2月)'!D61</f>
        <v>日</v>
      </c>
      <c r="AG50" s="120" t="str">
        <f>'旬報(翌2月)'!D62</f>
        <v>月</v>
      </c>
      <c r="AH50" s="120" t="str">
        <f>'旬報(翌2月)'!D63</f>
        <v>火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34">
        <f t="shared" ref="B51" si="8">B47+1</f>
        <v>2</v>
      </c>
      <c r="C51" s="235" t="s">
        <v>1</v>
      </c>
      <c r="D51" s="93" t="s">
        <v>9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34"/>
      <c r="C52" s="235"/>
      <c r="D52" s="93" t="s">
        <v>10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108</v>
      </c>
      <c r="E54" s="111"/>
      <c r="F54" s="112"/>
      <c r="G54" s="119" t="str">
        <f>'旬報(翌3月)'!D16</f>
        <v>水</v>
      </c>
      <c r="H54" s="120" t="str">
        <f>'旬報(翌3月)'!D17</f>
        <v>木</v>
      </c>
      <c r="I54" s="120" t="str">
        <f>'旬報(翌3月)'!D18</f>
        <v>金</v>
      </c>
      <c r="J54" s="120" t="str">
        <f>'旬報(翌3月)'!D19</f>
        <v>土</v>
      </c>
      <c r="K54" s="120" t="str">
        <f>'旬報(翌3月)'!D20</f>
        <v>日</v>
      </c>
      <c r="L54" s="120" t="str">
        <f>'旬報(翌3月)'!D21</f>
        <v>月</v>
      </c>
      <c r="M54" s="120" t="str">
        <f>'旬報(翌3月)'!D22</f>
        <v>火</v>
      </c>
      <c r="N54" s="120" t="str">
        <f>'旬報(翌3月)'!D23</f>
        <v>水</v>
      </c>
      <c r="O54" s="120" t="str">
        <f>'旬報(翌3月)'!D24</f>
        <v>木</v>
      </c>
      <c r="P54" s="120" t="str">
        <f>'旬報(翌3月)'!D25</f>
        <v>金</v>
      </c>
      <c r="Q54" s="120" t="str">
        <f>'旬報(翌3月)'!D36</f>
        <v>土</v>
      </c>
      <c r="R54" s="120" t="str">
        <f>'旬報(翌3月)'!D37</f>
        <v>日</v>
      </c>
      <c r="S54" s="120" t="str">
        <f>'旬報(翌3月)'!D38</f>
        <v>月</v>
      </c>
      <c r="T54" s="120" t="str">
        <f>'旬報(翌3月)'!D39</f>
        <v>火</v>
      </c>
      <c r="U54" s="120" t="str">
        <f>'旬報(翌3月)'!D40</f>
        <v>水</v>
      </c>
      <c r="V54" s="120" t="str">
        <f>'旬報(翌3月)'!D41</f>
        <v>木</v>
      </c>
      <c r="W54" s="120" t="str">
        <f>'旬報(翌3月)'!D42</f>
        <v>金</v>
      </c>
      <c r="X54" s="120" t="str">
        <f>'旬報(翌3月)'!D43</f>
        <v>土</v>
      </c>
      <c r="Y54" s="120" t="str">
        <f>'旬報(翌3月)'!D44</f>
        <v>日</v>
      </c>
      <c r="Z54" s="120" t="str">
        <f>'旬報(翌3月)'!D45</f>
        <v>月</v>
      </c>
      <c r="AA54" s="120" t="str">
        <f>'旬報(翌3月)'!D56</f>
        <v>火</v>
      </c>
      <c r="AB54" s="120" t="str">
        <f>'旬報(翌3月)'!D57</f>
        <v>水</v>
      </c>
      <c r="AC54" s="120" t="str">
        <f>'旬報(翌3月)'!D58</f>
        <v>木</v>
      </c>
      <c r="AD54" s="120" t="str">
        <f>'旬報(翌3月)'!D59</f>
        <v>金</v>
      </c>
      <c r="AE54" s="120" t="str">
        <f>'旬報(翌3月)'!D60</f>
        <v>土</v>
      </c>
      <c r="AF54" s="120" t="str">
        <f>'旬報(翌3月)'!D61</f>
        <v>日</v>
      </c>
      <c r="AG54" s="120" t="str">
        <f>'旬報(翌3月)'!D62</f>
        <v>月</v>
      </c>
      <c r="AH54" s="120" t="str">
        <f>'旬報(翌3月)'!D63</f>
        <v>火</v>
      </c>
      <c r="AI54" s="120" t="str">
        <f>'旬報(翌3月)'!D64</f>
        <v>水</v>
      </c>
      <c r="AJ54" s="120" t="str">
        <f>'旬報(翌3月)'!D65</f>
        <v>木</v>
      </c>
      <c r="AK54" s="121" t="str">
        <f>'旬報(翌3月)'!D66</f>
        <v>金</v>
      </c>
      <c r="AL54" s="72"/>
      <c r="AM54" s="72"/>
    </row>
    <row r="55" spans="2:43" ht="12.75" customHeight="1">
      <c r="B55" s="234">
        <f t="shared" ref="B55" si="9">B51+1</f>
        <v>3</v>
      </c>
      <c r="C55" s="235" t="s">
        <v>1</v>
      </c>
      <c r="D55" s="93" t="s">
        <v>9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34"/>
      <c r="C56" s="235"/>
      <c r="D56" s="93" t="s">
        <v>10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82</v>
      </c>
      <c r="H58" s="42"/>
      <c r="I58" s="42"/>
      <c r="J58" s="42"/>
      <c r="K58" s="42"/>
      <c r="L58" s="42"/>
    </row>
    <row r="59" spans="2:43" ht="18" customHeight="1">
      <c r="O59" s="148" t="s">
        <v>37</v>
      </c>
      <c r="R59" s="64"/>
      <c r="S59" s="75" t="s">
        <v>71</v>
      </c>
      <c r="T59" s="1" t="s">
        <v>67</v>
      </c>
      <c r="U59" s="64" t="s">
        <v>72</v>
      </c>
      <c r="V59" s="65"/>
      <c r="W59" s="65"/>
      <c r="X59" s="65"/>
      <c r="Y59" s="64"/>
      <c r="Z59" s="64"/>
      <c r="AA59" s="1"/>
      <c r="AB59" s="65"/>
      <c r="AC59" s="227"/>
      <c r="AD59" s="227"/>
      <c r="AE59" s="227" t="s">
        <v>134</v>
      </c>
      <c r="AF59" s="227"/>
      <c r="AG59" s="227"/>
      <c r="AH59" s="227"/>
      <c r="AN59">
        <f>AN7+AN11+AN15+AN19+AN23+AN27+AN31+AN35+AN39+AN43+AN47+AN51+AN55</f>
        <v>0</v>
      </c>
      <c r="AP59">
        <f>AP7+AP11+AP15+AP19+AP23+AP27+AP31+AP35+AP39+AP43+AP47+AP51+AP55</f>
        <v>0</v>
      </c>
      <c r="AQ59">
        <f>AQ7+AQ11+AQ15+AQ19+AQ23+AQ27+AQ31+AQ35+AQ39+AQ43+AQ47+AQ51+AQ55</f>
        <v>0</v>
      </c>
    </row>
    <row r="60" spans="2:43" ht="18" customHeight="1" thickBot="1">
      <c r="R60" s="63"/>
      <c r="S60" s="63"/>
      <c r="T60" s="1" t="s">
        <v>67</v>
      </c>
      <c r="U60" s="219" t="str">
        <f>CONCATENATE($AN$59+$AO$59&amp;"日","/",$AQ$59+$AO$59&amp;"日")</f>
        <v>0日/0日</v>
      </c>
      <c r="V60" s="219"/>
      <c r="AC60" s="227"/>
      <c r="AD60" s="227"/>
      <c r="AE60" s="219"/>
      <c r="AF60" s="219"/>
      <c r="AG60" s="219"/>
      <c r="AH60" s="219"/>
      <c r="AN60">
        <f>AN8+AN12+AN16+AN20+AN24+AN28+AN32+AN36+AN40+AN44+AN48+AN52+AN56</f>
        <v>0</v>
      </c>
      <c r="AP60">
        <f>AP8+AP12+AP16+AP20+AP24+AP28+AP32+AP36+AP40+AP44+AP48+AP52+AP56</f>
        <v>0</v>
      </c>
      <c r="AQ60">
        <f>AQ8+AQ12+AQ16+AQ20+AQ24+AQ28+AQ32+AQ36+AQ40+AQ44+AQ48+AQ52+AQ56</f>
        <v>0</v>
      </c>
    </row>
    <row r="61" spans="2:43" ht="18" customHeight="1" thickBot="1">
      <c r="R61" s="63"/>
      <c r="S61" s="63"/>
      <c r="T61" s="1" t="s">
        <v>67</v>
      </c>
      <c r="U61" s="212" t="e">
        <f>($AN$59+$AO$59)/($AQ$59+$AO$59)</f>
        <v>#DIV/0!</v>
      </c>
      <c r="V61" s="213"/>
      <c r="W61" s="1" t="s">
        <v>73</v>
      </c>
      <c r="X61" s="214" t="e">
        <f>IF(U61&gt;=8/28,"4週8休以上",IF(U61&gt;=0.25,"4週7休以上4週8休未満",IF(U61&gt;=6/28,"4週6休以上4週7休未満","4週6休未満")))</f>
        <v>#DIV/0!</v>
      </c>
      <c r="Y61" s="215"/>
      <c r="Z61" s="215"/>
      <c r="AA61" s="216"/>
      <c r="AB61" s="1" t="s">
        <v>109</v>
      </c>
      <c r="AC61" s="189" t="e">
        <f>IF(U61&gt;0.285,"ＯＫ","ＮＧ")</f>
        <v>#DIV/0!</v>
      </c>
      <c r="AD61" s="149"/>
      <c r="AE61" s="228" t="s">
        <v>135</v>
      </c>
      <c r="AF61" s="229"/>
      <c r="AG61" s="229"/>
      <c r="AH61" s="230"/>
      <c r="AI61" s="227"/>
      <c r="AJ61" s="227"/>
    </row>
    <row r="62" spans="2:43" ht="18" customHeight="1">
      <c r="T62" s="1"/>
      <c r="U62" s="27"/>
      <c r="AC62" s="84"/>
      <c r="AD62" s="149"/>
      <c r="AE62" s="231"/>
      <c r="AF62" s="232"/>
      <c r="AG62" s="232"/>
      <c r="AH62" s="233"/>
      <c r="AI62" s="227"/>
      <c r="AJ62" s="227"/>
    </row>
    <row r="63" spans="2:43" ht="18" customHeight="1">
      <c r="G63" s="217"/>
      <c r="H63" s="217"/>
      <c r="I63" s="217"/>
      <c r="J63" s="218"/>
      <c r="K63" s="218"/>
      <c r="L63" s="218"/>
      <c r="M63" s="218"/>
      <c r="O63" s="148" t="s">
        <v>38</v>
      </c>
      <c r="R63" s="64"/>
      <c r="S63" s="75" t="s">
        <v>71</v>
      </c>
      <c r="T63" s="63" t="s">
        <v>67</v>
      </c>
      <c r="U63" s="64" t="s">
        <v>70</v>
      </c>
      <c r="V63" s="65"/>
      <c r="W63" s="65"/>
      <c r="X63" s="65"/>
      <c r="Y63" s="64"/>
      <c r="Z63" s="64"/>
      <c r="AA63" s="1"/>
      <c r="AB63" s="65"/>
      <c r="AE63" s="221" t="s">
        <v>110</v>
      </c>
      <c r="AF63" s="222"/>
      <c r="AG63" s="222"/>
      <c r="AH63" s="223"/>
      <c r="AI63" s="220" t="s">
        <v>122</v>
      </c>
      <c r="AJ63" s="220"/>
      <c r="AK63" s="220"/>
    </row>
    <row r="64" spans="2:43" ht="18" customHeight="1" thickBot="1">
      <c r="R64" s="63"/>
      <c r="S64" s="63"/>
      <c r="T64" s="1" t="s">
        <v>67</v>
      </c>
      <c r="U64" s="219" t="str">
        <f>CONCATENATE($AN$60+$AO$60&amp;"日","/",$AQ$60+$AO$60&amp;"日")</f>
        <v>0日/0日</v>
      </c>
      <c r="V64" s="219"/>
      <c r="AE64" s="224"/>
      <c r="AF64" s="225"/>
      <c r="AG64" s="225"/>
      <c r="AH64" s="226"/>
      <c r="AI64" s="220"/>
      <c r="AJ64" s="220"/>
      <c r="AK64" s="220"/>
    </row>
    <row r="65" spans="18:36" ht="18" customHeight="1" thickBot="1">
      <c r="R65" s="63"/>
      <c r="S65" s="63"/>
      <c r="T65" s="1" t="s">
        <v>67</v>
      </c>
      <c r="U65" s="212" t="str">
        <f>IF(AN60=0,"",($AN$60+$AO$60)/($AQ$60+$AO$60))</f>
        <v/>
      </c>
      <c r="V65" s="213"/>
      <c r="W65" s="1" t="s">
        <v>73</v>
      </c>
      <c r="X65" s="214" t="str">
        <f>IF(U65="","",IF(U65&gt;=8/28,"4週8休以上",IF(U65&gt;=0.25,"4週7休以上4週8休未満",IF(U65&gt;=6/28,"4週6休以上4週7休未満","補正なし"))))</f>
        <v/>
      </c>
      <c r="Y65" s="215"/>
      <c r="Z65" s="215"/>
      <c r="AA65" s="216"/>
      <c r="AE65" s="211"/>
      <c r="AF65" s="211"/>
      <c r="AG65" s="211"/>
      <c r="AH65" s="211"/>
      <c r="AI65" s="211"/>
      <c r="AJ65" s="211"/>
    </row>
    <row r="66" spans="18:36">
      <c r="AE66" s="211"/>
      <c r="AF66" s="211"/>
      <c r="AG66" s="211"/>
      <c r="AH66" s="211"/>
      <c r="AI66" s="211"/>
      <c r="AJ66" s="211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11"/>
      <c r="AB72" s="211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11"/>
      <c r="AB76" s="211"/>
      <c r="AE76" s="63"/>
      <c r="AF76" s="63"/>
      <c r="AG76" s="1"/>
    </row>
  </sheetData>
  <mergeCells count="55"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  <mergeCell ref="B15:B16"/>
    <mergeCell ref="C15:C16"/>
    <mergeCell ref="B19:B20"/>
    <mergeCell ref="C19:C20"/>
    <mergeCell ref="B11:B12"/>
    <mergeCell ref="C11:C12"/>
    <mergeCell ref="B27:B28"/>
    <mergeCell ref="C27:C28"/>
    <mergeCell ref="B31:B32"/>
    <mergeCell ref="C31:C32"/>
    <mergeCell ref="B23:B24"/>
    <mergeCell ref="C23:C24"/>
    <mergeCell ref="B55:B56"/>
    <mergeCell ref="C55:C56"/>
    <mergeCell ref="B51:B52"/>
    <mergeCell ref="C51:C52"/>
    <mergeCell ref="B46:C46"/>
    <mergeCell ref="B47:B48"/>
    <mergeCell ref="C47:C48"/>
    <mergeCell ref="B39:B40"/>
    <mergeCell ref="C39:C40"/>
    <mergeCell ref="B43:B44"/>
    <mergeCell ref="C43:C44"/>
    <mergeCell ref="B35:B36"/>
    <mergeCell ref="C35:C36"/>
    <mergeCell ref="U60:V60"/>
    <mergeCell ref="U61:V61"/>
    <mergeCell ref="X61:AA61"/>
    <mergeCell ref="AI61:AJ62"/>
    <mergeCell ref="AC59:AD60"/>
    <mergeCell ref="AE61:AH62"/>
    <mergeCell ref="AE59:AH60"/>
    <mergeCell ref="AI65:AJ66"/>
    <mergeCell ref="AA72:AB72"/>
    <mergeCell ref="G63:I63"/>
    <mergeCell ref="J63:M63"/>
    <mergeCell ref="U64:V64"/>
    <mergeCell ref="AI63:AK64"/>
    <mergeCell ref="AE63:AH64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125" priority="42">
      <formula>G$6="土"</formula>
    </cfRule>
    <cfRule type="expression" dxfId="124" priority="41">
      <formula>G$6="日"</formula>
    </cfRule>
    <cfRule type="expression" dxfId="123" priority="40">
      <formula>G$6="祝"</formula>
    </cfRule>
  </conditionalFormatting>
  <conditionalFormatting sqref="G11:AM13">
    <cfRule type="expression" dxfId="122" priority="39">
      <formula>G$10="土"</formula>
    </cfRule>
    <cfRule type="expression" dxfId="121" priority="37">
      <formula>G$10="祝"</formula>
    </cfRule>
    <cfRule type="expression" dxfId="120" priority="38">
      <formula>G$10="日"</formula>
    </cfRule>
  </conditionalFormatting>
  <conditionalFormatting sqref="G15:AM17">
    <cfRule type="expression" dxfId="119" priority="36">
      <formula>G$14="土"</formula>
    </cfRule>
    <cfRule type="expression" dxfId="118" priority="35">
      <formula>G$14="日"</formula>
    </cfRule>
    <cfRule type="expression" dxfId="117" priority="34">
      <formula>G$14="祝"</formula>
    </cfRule>
  </conditionalFormatting>
  <conditionalFormatting sqref="G19:AM21">
    <cfRule type="expression" dxfId="116" priority="33">
      <formula>G$18="土"</formula>
    </cfRule>
    <cfRule type="expression" dxfId="115" priority="32">
      <formula>G$18="日"</formula>
    </cfRule>
    <cfRule type="expression" dxfId="114" priority="31">
      <formula>G$18="祝"</formula>
    </cfRule>
  </conditionalFormatting>
  <conditionalFormatting sqref="G23:AM25">
    <cfRule type="expression" dxfId="113" priority="30">
      <formula>G$22="土"</formula>
    </cfRule>
    <cfRule type="expression" dxfId="112" priority="29">
      <formula>G$22="日"</formula>
    </cfRule>
    <cfRule type="expression" dxfId="111" priority="28">
      <formula>G$22="祝"</formula>
    </cfRule>
  </conditionalFormatting>
  <conditionalFormatting sqref="G27:AM29">
    <cfRule type="expression" dxfId="110" priority="26">
      <formula>G$26="日"</formula>
    </cfRule>
    <cfRule type="expression" dxfId="109" priority="25">
      <formula>G$26="祝"</formula>
    </cfRule>
    <cfRule type="expression" dxfId="108" priority="27">
      <formula>G$26="土"</formula>
    </cfRule>
  </conditionalFormatting>
  <conditionalFormatting sqref="G31:AM33">
    <cfRule type="expression" dxfId="107" priority="23">
      <formula>G$30="日"</formula>
    </cfRule>
    <cfRule type="expression" dxfId="106" priority="24">
      <formula>G$30="土"</formula>
    </cfRule>
    <cfRule type="expression" dxfId="105" priority="22">
      <formula>G$30="祝"</formula>
    </cfRule>
  </conditionalFormatting>
  <conditionalFormatting sqref="G35:AM37">
    <cfRule type="expression" dxfId="104" priority="21">
      <formula>G$34="土"</formula>
    </cfRule>
    <cfRule type="expression" dxfId="103" priority="20">
      <formula>G$34="日"</formula>
    </cfRule>
    <cfRule type="expression" dxfId="102" priority="19">
      <formula>G$34="祝"</formula>
    </cfRule>
  </conditionalFormatting>
  <conditionalFormatting sqref="G39:AM41">
    <cfRule type="expression" dxfId="101" priority="18">
      <formula>G$38="土"</formula>
    </cfRule>
    <cfRule type="expression" dxfId="100" priority="17">
      <formula>G$38="日"</formula>
    </cfRule>
    <cfRule type="expression" dxfId="99" priority="16">
      <formula>G$38="祝"</formula>
    </cfRule>
  </conditionalFormatting>
  <conditionalFormatting sqref="G43:AM45">
    <cfRule type="expression" dxfId="98" priority="15">
      <formula>G$42="土"</formula>
    </cfRule>
    <cfRule type="expression" dxfId="97" priority="14">
      <formula>G$42="日"</formula>
    </cfRule>
    <cfRule type="expression" dxfId="96" priority="13">
      <formula>G$42="祝"</formula>
    </cfRule>
  </conditionalFormatting>
  <conditionalFormatting sqref="G47:AM49">
    <cfRule type="expression" dxfId="95" priority="12">
      <formula>G$46="土"</formula>
    </cfRule>
    <cfRule type="expression" dxfId="94" priority="11">
      <formula>G$46="日"</formula>
    </cfRule>
    <cfRule type="expression" dxfId="93" priority="10">
      <formula>G$46="祝"</formula>
    </cfRule>
  </conditionalFormatting>
  <conditionalFormatting sqref="G51:AM53">
    <cfRule type="expression" dxfId="92" priority="9">
      <formula>G$50="土"</formula>
    </cfRule>
    <cfRule type="expression" dxfId="91" priority="7">
      <formula>G$50="祝"</formula>
    </cfRule>
    <cfRule type="expression" dxfId="90" priority="8">
      <formula>G$50="日"</formula>
    </cfRule>
  </conditionalFormatting>
  <conditionalFormatting sqref="G55:AM57">
    <cfRule type="expression" dxfId="89" priority="6">
      <formula>G$54="土"</formula>
    </cfRule>
    <cfRule type="expression" dxfId="88" priority="5">
      <formula>G$54="日"</formula>
    </cfRule>
    <cfRule type="expression" dxfId="87" priority="4">
      <formula>G$54="祝"</formula>
    </cfRule>
  </conditionalFormatting>
  <conditionalFormatting sqref="AC61">
    <cfRule type="expression" dxfId="86" priority="2">
      <formula>$AC$61="ＮＧ"</formula>
    </cfRule>
  </conditionalFormatting>
  <conditionalFormatting sqref="AI61">
    <cfRule type="expression" dxfId="85" priority="3">
      <formula>$AH$59="ＮＧ"</formula>
    </cfRule>
  </conditionalFormatting>
  <conditionalFormatting sqref="AI65">
    <cfRule type="expression" dxfId="84" priority="43">
      <formula>$AH$61="ＮＧ"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 xr:uid="{00000000-0002-0000-02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39" t="s">
        <v>69</v>
      </c>
      <c r="R1" s="74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 ht="13.5" customHeight="1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43" t="s">
        <v>50</v>
      </c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61</v>
      </c>
      <c r="C16" s="11">
        <v>42795</v>
      </c>
      <c r="D16" s="12" t="str">
        <f>INDEX(ｶﾚﾝﾀﾞｰ!$C$5:$QQ$44,VLOOKUP(初期入力!$D$4,初期入力!$H$3:$J$18,3),A16)</f>
        <v>火</v>
      </c>
      <c r="E16" s="41"/>
      <c r="F16" s="23"/>
      <c r="G16" s="12"/>
      <c r="H16" s="254"/>
      <c r="I16" s="255"/>
      <c r="J16" s="14"/>
      <c r="K16" s="12"/>
      <c r="L16" s="32"/>
      <c r="M16" s="11">
        <f>C16</f>
        <v>42795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43"/>
      <c r="S16" s="244"/>
      <c r="T16" s="23"/>
      <c r="U16" s="24"/>
    </row>
    <row r="17" spans="1:21" ht="46.5" customHeight="1">
      <c r="A17">
        <v>62</v>
      </c>
      <c r="C17" s="11">
        <v>42796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54"/>
      <c r="I17" s="255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水</v>
      </c>
      <c r="O17" s="40">
        <f t="shared" ref="O17:O26" si="2">E17</f>
        <v>0</v>
      </c>
      <c r="P17" s="14">
        <f t="shared" ref="P17:P26" si="3">F17</f>
        <v>0</v>
      </c>
      <c r="Q17" s="24"/>
      <c r="R17" s="243"/>
      <c r="S17" s="244"/>
      <c r="T17" s="23"/>
      <c r="U17" s="24"/>
    </row>
    <row r="18" spans="1:21" ht="46.5" customHeight="1">
      <c r="A18">
        <v>63</v>
      </c>
      <c r="C18" s="11">
        <v>42797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54"/>
      <c r="I18" s="255"/>
      <c r="J18" s="14"/>
      <c r="K18" s="12"/>
      <c r="L18" s="32"/>
      <c r="M18" s="11">
        <f t="shared" si="0"/>
        <v>42797</v>
      </c>
      <c r="N18" s="12" t="str">
        <f t="shared" si="1"/>
        <v>木</v>
      </c>
      <c r="O18" s="40">
        <f t="shared" si="2"/>
        <v>0</v>
      </c>
      <c r="P18" s="14">
        <f t="shared" si="3"/>
        <v>0</v>
      </c>
      <c r="Q18" s="24"/>
      <c r="R18" s="243"/>
      <c r="S18" s="244"/>
      <c r="T18" s="23"/>
      <c r="U18" s="24"/>
    </row>
    <row r="19" spans="1:21" ht="46.5" customHeight="1">
      <c r="A19">
        <v>64</v>
      </c>
      <c r="C19" s="11">
        <v>42798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54"/>
      <c r="I19" s="255"/>
      <c r="J19" s="14"/>
      <c r="K19" s="12"/>
      <c r="L19" s="32"/>
      <c r="M19" s="11">
        <f t="shared" si="0"/>
        <v>42798</v>
      </c>
      <c r="N19" s="12" t="str">
        <f t="shared" si="1"/>
        <v>金</v>
      </c>
      <c r="O19" s="40">
        <f t="shared" si="2"/>
        <v>0</v>
      </c>
      <c r="P19" s="14">
        <f t="shared" si="3"/>
        <v>0</v>
      </c>
      <c r="Q19" s="24"/>
      <c r="R19" s="243"/>
      <c r="S19" s="244"/>
      <c r="T19" s="23"/>
      <c r="U19" s="24"/>
    </row>
    <row r="20" spans="1:21" ht="46.5" customHeight="1">
      <c r="A20">
        <v>65</v>
      </c>
      <c r="C20" s="11">
        <v>42799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54"/>
      <c r="I20" s="255"/>
      <c r="J20" s="14"/>
      <c r="K20" s="12"/>
      <c r="L20" s="32"/>
      <c r="M20" s="11">
        <f t="shared" si="0"/>
        <v>42799</v>
      </c>
      <c r="N20" s="12" t="str">
        <f t="shared" si="1"/>
        <v>土</v>
      </c>
      <c r="O20" s="40">
        <f t="shared" si="2"/>
        <v>0</v>
      </c>
      <c r="P20" s="14">
        <f t="shared" si="3"/>
        <v>0</v>
      </c>
      <c r="Q20" s="24"/>
      <c r="R20" s="243"/>
      <c r="S20" s="244"/>
      <c r="T20" s="23"/>
      <c r="U20" s="24"/>
    </row>
    <row r="21" spans="1:21" ht="46.5" customHeight="1">
      <c r="A21">
        <v>66</v>
      </c>
      <c r="C21" s="11">
        <v>42800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54"/>
      <c r="I21" s="255"/>
      <c r="J21" s="14"/>
      <c r="K21" s="12"/>
      <c r="L21" s="32"/>
      <c r="M21" s="11">
        <f t="shared" si="0"/>
        <v>42800</v>
      </c>
      <c r="N21" s="12" t="str">
        <f t="shared" si="1"/>
        <v>日</v>
      </c>
      <c r="O21" s="40">
        <f t="shared" si="2"/>
        <v>0</v>
      </c>
      <c r="P21" s="14">
        <f t="shared" si="3"/>
        <v>0</v>
      </c>
      <c r="Q21" s="24"/>
      <c r="R21" s="243"/>
      <c r="S21" s="244"/>
      <c r="T21" s="23"/>
      <c r="U21" s="24"/>
    </row>
    <row r="22" spans="1:21" ht="46.5" customHeight="1">
      <c r="A22">
        <v>67</v>
      </c>
      <c r="C22" s="11">
        <v>42801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54"/>
      <c r="I22" s="255"/>
      <c r="J22" s="14"/>
      <c r="K22" s="12"/>
      <c r="L22" s="32"/>
      <c r="M22" s="11">
        <f t="shared" si="0"/>
        <v>42801</v>
      </c>
      <c r="N22" s="12" t="str">
        <f t="shared" si="1"/>
        <v>月</v>
      </c>
      <c r="O22" s="40">
        <f t="shared" si="2"/>
        <v>0</v>
      </c>
      <c r="P22" s="14">
        <f t="shared" si="3"/>
        <v>0</v>
      </c>
      <c r="Q22" s="24"/>
      <c r="R22" s="243"/>
      <c r="S22" s="244"/>
      <c r="T22" s="23"/>
      <c r="U22" s="24"/>
    </row>
    <row r="23" spans="1:21" ht="46.5" customHeight="1">
      <c r="A23">
        <v>68</v>
      </c>
      <c r="C23" s="11">
        <v>42802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54"/>
      <c r="I23" s="255"/>
      <c r="J23" s="14"/>
      <c r="K23" s="12"/>
      <c r="L23" s="32"/>
      <c r="M23" s="11">
        <f t="shared" si="0"/>
        <v>42802</v>
      </c>
      <c r="N23" s="12" t="str">
        <f t="shared" si="1"/>
        <v>火</v>
      </c>
      <c r="O23" s="40">
        <f t="shared" si="2"/>
        <v>0</v>
      </c>
      <c r="P23" s="14">
        <f t="shared" si="3"/>
        <v>0</v>
      </c>
      <c r="Q23" s="24"/>
      <c r="R23" s="243"/>
      <c r="S23" s="244"/>
      <c r="T23" s="23"/>
      <c r="U23" s="24"/>
    </row>
    <row r="24" spans="1:21" ht="46.5" customHeight="1">
      <c r="A24">
        <v>69</v>
      </c>
      <c r="C24" s="11">
        <v>42803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54"/>
      <c r="I24" s="255"/>
      <c r="J24" s="14"/>
      <c r="K24" s="12"/>
      <c r="L24" s="32"/>
      <c r="M24" s="11">
        <f t="shared" si="0"/>
        <v>42803</v>
      </c>
      <c r="N24" s="12" t="str">
        <f t="shared" si="1"/>
        <v>水</v>
      </c>
      <c r="O24" s="40">
        <f t="shared" si="2"/>
        <v>0</v>
      </c>
      <c r="P24" s="14">
        <f t="shared" si="3"/>
        <v>0</v>
      </c>
      <c r="Q24" s="24"/>
      <c r="R24" s="243"/>
      <c r="S24" s="244"/>
      <c r="T24" s="23"/>
      <c r="U24" s="24"/>
    </row>
    <row r="25" spans="1:21" ht="46.5" customHeight="1">
      <c r="A25">
        <v>70</v>
      </c>
      <c r="C25" s="11">
        <v>42804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54"/>
      <c r="I25" s="255"/>
      <c r="J25" s="14"/>
      <c r="K25" s="12"/>
      <c r="L25" s="32"/>
      <c r="M25" s="11">
        <f t="shared" si="0"/>
        <v>42804</v>
      </c>
      <c r="N25" s="12" t="str">
        <f t="shared" si="1"/>
        <v>木</v>
      </c>
      <c r="O25" s="40">
        <f t="shared" si="2"/>
        <v>0</v>
      </c>
      <c r="P25" s="14">
        <f t="shared" si="3"/>
        <v>0</v>
      </c>
      <c r="Q25" s="24"/>
      <c r="R25" s="243"/>
      <c r="S25" s="244"/>
      <c r="T25" s="23"/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71</v>
      </c>
      <c r="C36" s="11">
        <v>42805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54"/>
      <c r="I36" s="255"/>
      <c r="J36" s="14"/>
      <c r="K36" s="12"/>
      <c r="L36" s="32"/>
      <c r="M36" s="11">
        <f t="shared" ref="M36" si="4">C36</f>
        <v>42805</v>
      </c>
      <c r="N36" s="12" t="str">
        <f t="shared" ref="N36" si="5">D36</f>
        <v>金</v>
      </c>
      <c r="O36" s="40">
        <f>E36</f>
        <v>0</v>
      </c>
      <c r="P36" s="14">
        <f t="shared" ref="P36:P46" si="6">F36</f>
        <v>0</v>
      </c>
      <c r="Q36" s="24"/>
      <c r="R36" s="243"/>
      <c r="S36" s="244"/>
      <c r="T36" s="23"/>
      <c r="U36" s="24"/>
    </row>
    <row r="37" spans="1:21" ht="46.5" customHeight="1">
      <c r="A37">
        <v>72</v>
      </c>
      <c r="C37" s="11">
        <v>42806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54"/>
      <c r="I37" s="255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土</v>
      </c>
      <c r="O37" s="40">
        <f t="shared" ref="O37:O46" si="9">E37</f>
        <v>0</v>
      </c>
      <c r="P37" s="14">
        <f t="shared" si="6"/>
        <v>0</v>
      </c>
      <c r="Q37" s="24"/>
      <c r="R37" s="243"/>
      <c r="S37" s="244"/>
      <c r="T37" s="23"/>
      <c r="U37" s="24"/>
    </row>
    <row r="38" spans="1:21" ht="46.5" customHeight="1">
      <c r="A38">
        <v>73</v>
      </c>
      <c r="C38" s="11">
        <v>42807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54"/>
      <c r="I38" s="255"/>
      <c r="J38" s="14"/>
      <c r="K38" s="12"/>
      <c r="L38" s="32"/>
      <c r="M38" s="11">
        <f t="shared" si="7"/>
        <v>42807</v>
      </c>
      <c r="N38" s="12" t="str">
        <f t="shared" si="8"/>
        <v>日</v>
      </c>
      <c r="O38" s="40">
        <f t="shared" si="9"/>
        <v>0</v>
      </c>
      <c r="P38" s="14">
        <f t="shared" si="6"/>
        <v>0</v>
      </c>
      <c r="Q38" s="24"/>
      <c r="R38" s="243"/>
      <c r="S38" s="244"/>
      <c r="T38" s="23"/>
      <c r="U38" s="24"/>
    </row>
    <row r="39" spans="1:21" ht="46.5" customHeight="1">
      <c r="A39">
        <v>74</v>
      </c>
      <c r="C39" s="11">
        <v>42808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54"/>
      <c r="I39" s="255"/>
      <c r="J39" s="14"/>
      <c r="K39" s="12"/>
      <c r="L39" s="32"/>
      <c r="M39" s="11">
        <f t="shared" si="7"/>
        <v>42808</v>
      </c>
      <c r="N39" s="12" t="str">
        <f t="shared" si="8"/>
        <v>月</v>
      </c>
      <c r="O39" s="40">
        <f t="shared" si="9"/>
        <v>0</v>
      </c>
      <c r="P39" s="14">
        <f t="shared" si="6"/>
        <v>0</v>
      </c>
      <c r="Q39" s="24"/>
      <c r="R39" s="243"/>
      <c r="S39" s="244"/>
      <c r="T39" s="23"/>
      <c r="U39" s="24"/>
    </row>
    <row r="40" spans="1:21" ht="46.5" customHeight="1">
      <c r="A40">
        <v>75</v>
      </c>
      <c r="C40" s="11">
        <v>42809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54"/>
      <c r="I40" s="255"/>
      <c r="J40" s="14"/>
      <c r="K40" s="12"/>
      <c r="L40" s="32"/>
      <c r="M40" s="11">
        <f t="shared" si="7"/>
        <v>42809</v>
      </c>
      <c r="N40" s="12" t="str">
        <f t="shared" si="8"/>
        <v>火</v>
      </c>
      <c r="O40" s="40">
        <f t="shared" si="9"/>
        <v>0</v>
      </c>
      <c r="P40" s="14">
        <f t="shared" si="6"/>
        <v>0</v>
      </c>
      <c r="Q40" s="24"/>
      <c r="R40" s="243"/>
      <c r="S40" s="244"/>
      <c r="T40" s="23"/>
      <c r="U40" s="24"/>
    </row>
    <row r="41" spans="1:21" ht="46.5" customHeight="1">
      <c r="A41">
        <v>76</v>
      </c>
      <c r="C41" s="11">
        <v>42810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54"/>
      <c r="I41" s="255"/>
      <c r="J41" s="14"/>
      <c r="K41" s="12"/>
      <c r="L41" s="32"/>
      <c r="M41" s="11">
        <f t="shared" si="7"/>
        <v>42810</v>
      </c>
      <c r="N41" s="12" t="str">
        <f t="shared" si="8"/>
        <v>水</v>
      </c>
      <c r="O41" s="40">
        <f t="shared" si="9"/>
        <v>0</v>
      </c>
      <c r="P41" s="14">
        <f t="shared" si="6"/>
        <v>0</v>
      </c>
      <c r="Q41" s="24"/>
      <c r="R41" s="243"/>
      <c r="S41" s="244"/>
      <c r="T41" s="23"/>
      <c r="U41" s="24"/>
    </row>
    <row r="42" spans="1:21" ht="46.5" customHeight="1">
      <c r="A42">
        <v>77</v>
      </c>
      <c r="C42" s="11">
        <v>42811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54"/>
      <c r="I42" s="255"/>
      <c r="J42" s="14"/>
      <c r="K42" s="12"/>
      <c r="L42" s="32"/>
      <c r="M42" s="11">
        <f t="shared" si="7"/>
        <v>42811</v>
      </c>
      <c r="N42" s="12" t="str">
        <f t="shared" si="8"/>
        <v>木</v>
      </c>
      <c r="O42" s="40">
        <f t="shared" si="9"/>
        <v>0</v>
      </c>
      <c r="P42" s="14">
        <f t="shared" si="6"/>
        <v>0</v>
      </c>
      <c r="Q42" s="24"/>
      <c r="R42" s="243"/>
      <c r="S42" s="244"/>
      <c r="T42" s="23"/>
      <c r="U42" s="24"/>
    </row>
    <row r="43" spans="1:21" ht="46.5" customHeight="1">
      <c r="A43">
        <v>78</v>
      </c>
      <c r="C43" s="11">
        <v>42812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54"/>
      <c r="I43" s="255"/>
      <c r="J43" s="14"/>
      <c r="K43" s="12"/>
      <c r="L43" s="32"/>
      <c r="M43" s="11">
        <f t="shared" si="7"/>
        <v>42812</v>
      </c>
      <c r="N43" s="12" t="str">
        <f t="shared" si="8"/>
        <v>金</v>
      </c>
      <c r="O43" s="40">
        <f t="shared" si="9"/>
        <v>0</v>
      </c>
      <c r="P43" s="14">
        <f t="shared" si="6"/>
        <v>0</v>
      </c>
      <c r="Q43" s="24"/>
      <c r="R43" s="243"/>
      <c r="S43" s="244"/>
      <c r="T43" s="23"/>
      <c r="U43" s="24"/>
    </row>
    <row r="44" spans="1:21" ht="46.5" customHeight="1">
      <c r="A44">
        <v>79</v>
      </c>
      <c r="C44" s="11">
        <v>42813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54"/>
      <c r="I44" s="255"/>
      <c r="J44" s="14"/>
      <c r="K44" s="12"/>
      <c r="L44" s="32"/>
      <c r="M44" s="11">
        <f t="shared" si="7"/>
        <v>42813</v>
      </c>
      <c r="N44" s="12" t="str">
        <f t="shared" si="8"/>
        <v>土</v>
      </c>
      <c r="O44" s="40">
        <f t="shared" si="9"/>
        <v>0</v>
      </c>
      <c r="P44" s="14">
        <f t="shared" si="6"/>
        <v>0</v>
      </c>
      <c r="Q44" s="24"/>
      <c r="R44" s="243"/>
      <c r="S44" s="244"/>
      <c r="T44" s="23"/>
      <c r="U44" s="24"/>
    </row>
    <row r="45" spans="1:21" ht="46.5" customHeight="1">
      <c r="A45">
        <v>80</v>
      </c>
      <c r="C45" s="11">
        <v>42814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54"/>
      <c r="I45" s="255"/>
      <c r="J45" s="14"/>
      <c r="K45" s="12"/>
      <c r="L45" s="32"/>
      <c r="M45" s="11">
        <f t="shared" si="7"/>
        <v>42814</v>
      </c>
      <c r="N45" s="12" t="str">
        <f t="shared" si="8"/>
        <v>日</v>
      </c>
      <c r="O45" s="40">
        <f t="shared" si="9"/>
        <v>0</v>
      </c>
      <c r="P45" s="14">
        <f t="shared" si="6"/>
        <v>0</v>
      </c>
      <c r="Q45" s="24"/>
      <c r="R45" s="243"/>
      <c r="S45" s="244"/>
      <c r="T45" s="23"/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81</v>
      </c>
      <c r="C56" s="11">
        <v>42815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54"/>
      <c r="I56" s="255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月</v>
      </c>
      <c r="O56" s="40">
        <f>E56</f>
        <v>0</v>
      </c>
      <c r="P56" s="14">
        <f t="shared" ref="P56:P66" si="12">F56</f>
        <v>0</v>
      </c>
      <c r="Q56" s="24"/>
      <c r="R56" s="243"/>
      <c r="S56" s="244"/>
      <c r="T56" s="23"/>
      <c r="U56" s="24"/>
    </row>
    <row r="57" spans="1:21" ht="46.5" customHeight="1">
      <c r="A57">
        <v>82</v>
      </c>
      <c r="C57" s="11">
        <v>42816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54"/>
      <c r="I57" s="255"/>
      <c r="J57" s="14"/>
      <c r="K57" s="12"/>
      <c r="L57" s="32"/>
      <c r="M57" s="11">
        <f t="shared" si="10"/>
        <v>42816</v>
      </c>
      <c r="N57" s="12" t="str">
        <f t="shared" si="11"/>
        <v>火</v>
      </c>
      <c r="O57" s="40">
        <f t="shared" ref="O57:O66" si="13">E57</f>
        <v>0</v>
      </c>
      <c r="P57" s="14">
        <f t="shared" si="12"/>
        <v>0</v>
      </c>
      <c r="Q57" s="24"/>
      <c r="R57" s="243"/>
      <c r="S57" s="244"/>
      <c r="T57" s="23"/>
      <c r="U57" s="24"/>
    </row>
    <row r="58" spans="1:21" ht="46.5" customHeight="1">
      <c r="A58">
        <v>83</v>
      </c>
      <c r="C58" s="11">
        <v>42817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54"/>
      <c r="I58" s="255"/>
      <c r="J58" s="14"/>
      <c r="K58" s="12"/>
      <c r="L58" s="32"/>
      <c r="M58" s="11">
        <f t="shared" si="10"/>
        <v>42817</v>
      </c>
      <c r="N58" s="12" t="str">
        <f t="shared" si="11"/>
        <v>水</v>
      </c>
      <c r="O58" s="40">
        <f t="shared" si="13"/>
        <v>0</v>
      </c>
      <c r="P58" s="14">
        <f t="shared" si="12"/>
        <v>0</v>
      </c>
      <c r="Q58" s="24"/>
      <c r="R58" s="243"/>
      <c r="S58" s="244"/>
      <c r="T58" s="23"/>
      <c r="U58" s="24"/>
    </row>
    <row r="59" spans="1:21" ht="46.5" customHeight="1">
      <c r="A59">
        <v>84</v>
      </c>
      <c r="C59" s="11">
        <v>42818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54"/>
      <c r="I59" s="255"/>
      <c r="J59" s="14"/>
      <c r="K59" s="12"/>
      <c r="L59" s="32"/>
      <c r="M59" s="11">
        <f t="shared" si="10"/>
        <v>42818</v>
      </c>
      <c r="N59" s="12" t="str">
        <f t="shared" si="11"/>
        <v>木</v>
      </c>
      <c r="O59" s="40">
        <f t="shared" si="13"/>
        <v>0</v>
      </c>
      <c r="P59" s="14">
        <f t="shared" si="12"/>
        <v>0</v>
      </c>
      <c r="Q59" s="24"/>
      <c r="R59" s="243"/>
      <c r="S59" s="244"/>
      <c r="T59" s="23"/>
      <c r="U59" s="24"/>
    </row>
    <row r="60" spans="1:21" ht="46.5" customHeight="1">
      <c r="A60">
        <v>85</v>
      </c>
      <c r="C60" s="11">
        <v>42819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54"/>
      <c r="I60" s="255"/>
      <c r="J60" s="14"/>
      <c r="K60" s="12"/>
      <c r="L60" s="32"/>
      <c r="M60" s="11">
        <f t="shared" si="10"/>
        <v>42819</v>
      </c>
      <c r="N60" s="12" t="str">
        <f t="shared" si="11"/>
        <v>金</v>
      </c>
      <c r="O60" s="40">
        <f t="shared" si="13"/>
        <v>0</v>
      </c>
      <c r="P60" s="14">
        <f t="shared" si="12"/>
        <v>0</v>
      </c>
      <c r="Q60" s="24"/>
      <c r="R60" s="243"/>
      <c r="S60" s="244"/>
      <c r="T60" s="23"/>
      <c r="U60" s="24"/>
    </row>
    <row r="61" spans="1:21" ht="46.5" customHeight="1">
      <c r="A61">
        <v>86</v>
      </c>
      <c r="C61" s="11">
        <v>42820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54"/>
      <c r="I61" s="255"/>
      <c r="J61" s="14"/>
      <c r="K61" s="12"/>
      <c r="L61" s="32"/>
      <c r="M61" s="11">
        <f t="shared" si="10"/>
        <v>42820</v>
      </c>
      <c r="N61" s="12" t="str">
        <f t="shared" si="11"/>
        <v>土</v>
      </c>
      <c r="O61" s="40">
        <f t="shared" si="13"/>
        <v>0</v>
      </c>
      <c r="P61" s="14">
        <f t="shared" si="12"/>
        <v>0</v>
      </c>
      <c r="Q61" s="24"/>
      <c r="R61" s="243"/>
      <c r="S61" s="244"/>
      <c r="T61" s="23"/>
      <c r="U61" s="24"/>
    </row>
    <row r="62" spans="1:21" ht="46.5" customHeight="1">
      <c r="A62">
        <v>87</v>
      </c>
      <c r="C62" s="11">
        <v>42821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54"/>
      <c r="I62" s="255"/>
      <c r="J62" s="14"/>
      <c r="K62" s="12"/>
      <c r="L62" s="32"/>
      <c r="M62" s="11">
        <f t="shared" si="10"/>
        <v>42821</v>
      </c>
      <c r="N62" s="12" t="str">
        <f t="shared" si="11"/>
        <v>日</v>
      </c>
      <c r="O62" s="40">
        <f t="shared" si="13"/>
        <v>0</v>
      </c>
      <c r="P62" s="14">
        <f t="shared" si="12"/>
        <v>0</v>
      </c>
      <c r="Q62" s="24"/>
      <c r="R62" s="243"/>
      <c r="S62" s="244"/>
      <c r="T62" s="23"/>
      <c r="U62" s="24"/>
    </row>
    <row r="63" spans="1:21" ht="46.5" customHeight="1">
      <c r="A63">
        <v>88</v>
      </c>
      <c r="C63" s="11">
        <v>42822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54"/>
      <c r="I63" s="255"/>
      <c r="J63" s="14"/>
      <c r="K63" s="12"/>
      <c r="L63" s="32"/>
      <c r="M63" s="11">
        <f t="shared" si="10"/>
        <v>42822</v>
      </c>
      <c r="N63" s="12" t="str">
        <f t="shared" si="11"/>
        <v>月</v>
      </c>
      <c r="O63" s="40">
        <f t="shared" si="13"/>
        <v>0</v>
      </c>
      <c r="P63" s="14">
        <f t="shared" si="12"/>
        <v>0</v>
      </c>
      <c r="Q63" s="24"/>
      <c r="R63" s="243"/>
      <c r="S63" s="244"/>
      <c r="T63" s="23"/>
      <c r="U63" s="24"/>
    </row>
    <row r="64" spans="1:21" ht="46.5" customHeight="1">
      <c r="A64">
        <v>89</v>
      </c>
      <c r="C64" s="11">
        <v>42823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54"/>
      <c r="I64" s="255"/>
      <c r="J64" s="14"/>
      <c r="K64" s="12"/>
      <c r="L64" s="32"/>
      <c r="M64" s="11">
        <f t="shared" si="10"/>
        <v>42823</v>
      </c>
      <c r="N64" s="12" t="str">
        <f t="shared" si="11"/>
        <v>火</v>
      </c>
      <c r="O64" s="40">
        <f t="shared" si="13"/>
        <v>0</v>
      </c>
      <c r="P64" s="14">
        <f t="shared" si="12"/>
        <v>0</v>
      </c>
      <c r="Q64" s="24"/>
      <c r="R64" s="243"/>
      <c r="S64" s="244"/>
      <c r="T64" s="23"/>
      <c r="U64" s="24"/>
    </row>
    <row r="65" spans="1:21" ht="46.5" customHeight="1">
      <c r="A65">
        <v>90</v>
      </c>
      <c r="C65" s="11">
        <v>42824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54"/>
      <c r="I65" s="255"/>
      <c r="J65" s="14"/>
      <c r="K65" s="12"/>
      <c r="L65" s="32"/>
      <c r="M65" s="11">
        <f t="shared" si="10"/>
        <v>42824</v>
      </c>
      <c r="N65" s="12" t="str">
        <f t="shared" si="11"/>
        <v>水</v>
      </c>
      <c r="O65" s="40">
        <f t="shared" si="13"/>
        <v>0</v>
      </c>
      <c r="P65" s="14">
        <f t="shared" si="12"/>
        <v>0</v>
      </c>
      <c r="Q65" s="24"/>
      <c r="R65" s="243"/>
      <c r="S65" s="244"/>
      <c r="T65" s="23"/>
      <c r="U65" s="24"/>
    </row>
    <row r="66" spans="1:21" ht="46.5" customHeight="1">
      <c r="A66">
        <v>91</v>
      </c>
      <c r="C66" s="11">
        <v>42825</v>
      </c>
      <c r="D66" s="12" t="str">
        <f>INDEX(ｶﾚﾝﾀﾞｰ!$C$5:$QQ$44,VLOOKUP(初期入力!$D$4,初期入力!$H$3:$J$18,3,0),A66)</f>
        <v>木</v>
      </c>
      <c r="E66" s="41"/>
      <c r="F66" s="23"/>
      <c r="G66" s="12"/>
      <c r="H66" s="254"/>
      <c r="I66" s="255"/>
      <c r="J66" s="14"/>
      <c r="K66" s="12"/>
      <c r="L66" s="32"/>
      <c r="M66" s="11">
        <f t="shared" si="10"/>
        <v>42825</v>
      </c>
      <c r="N66" s="12" t="str">
        <f t="shared" si="11"/>
        <v>木</v>
      </c>
      <c r="O66" s="40">
        <f t="shared" si="13"/>
        <v>0</v>
      </c>
      <c r="P66" s="14">
        <f t="shared" si="12"/>
        <v>0</v>
      </c>
      <c r="Q66" s="24"/>
      <c r="R66" s="243"/>
      <c r="S66" s="244"/>
      <c r="T66" s="23"/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58:I58"/>
    <mergeCell ref="R58:S58"/>
    <mergeCell ref="H59:I59"/>
    <mergeCell ref="R59:S59"/>
    <mergeCell ref="H60:I60"/>
    <mergeCell ref="R60:S60"/>
    <mergeCell ref="H64:I64"/>
    <mergeCell ref="R64:S64"/>
    <mergeCell ref="H65:I65"/>
    <mergeCell ref="R65:S65"/>
    <mergeCell ref="H66:I66"/>
    <mergeCell ref="R66:S66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E12:F13"/>
    <mergeCell ref="G12:K13"/>
    <mergeCell ref="E14:F15"/>
    <mergeCell ref="G14:G15"/>
    <mergeCell ref="H14:J15"/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92</v>
      </c>
      <c r="C16" s="11">
        <v>42826</v>
      </c>
      <c r="D16" s="12" t="str">
        <f>INDEX(ｶﾚﾝﾀﾞｰ!$C$5:$QQ$44,VLOOKUP(初期入力!$D$4,初期入力!$H$3:$J$18,3,0),A16)</f>
        <v>金</v>
      </c>
      <c r="E16" s="41"/>
      <c r="F16" s="23"/>
      <c r="G16" s="12"/>
      <c r="H16" s="254"/>
      <c r="I16" s="255"/>
      <c r="J16" s="14"/>
      <c r="K16" s="12"/>
      <c r="L16" s="32"/>
      <c r="M16" s="11">
        <f>C16</f>
        <v>42826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43"/>
      <c r="S16" s="244"/>
      <c r="T16" s="23"/>
      <c r="U16" s="24"/>
    </row>
    <row r="17" spans="1:21" ht="46.5" customHeight="1">
      <c r="A17">
        <v>93</v>
      </c>
      <c r="C17" s="11">
        <v>42827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54"/>
      <c r="I17" s="255"/>
      <c r="J17" s="14"/>
      <c r="K17" s="12"/>
      <c r="L17" s="32"/>
      <c r="M17" s="11">
        <f t="shared" ref="M17:P26" si="0">C17</f>
        <v>42827</v>
      </c>
      <c r="N17" s="12" t="str">
        <f t="shared" si="0"/>
        <v>土</v>
      </c>
      <c r="O17" s="40">
        <f t="shared" si="0"/>
        <v>0</v>
      </c>
      <c r="P17" s="14">
        <f t="shared" si="0"/>
        <v>0</v>
      </c>
      <c r="Q17" s="24"/>
      <c r="R17" s="243"/>
      <c r="S17" s="244"/>
      <c r="T17" s="23"/>
      <c r="U17" s="24"/>
    </row>
    <row r="18" spans="1:21" ht="46.5" customHeight="1">
      <c r="A18">
        <v>94</v>
      </c>
      <c r="C18" s="11">
        <v>42828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54"/>
      <c r="I18" s="255"/>
      <c r="J18" s="14"/>
      <c r="K18" s="12"/>
      <c r="L18" s="32"/>
      <c r="M18" s="11">
        <f t="shared" si="0"/>
        <v>42828</v>
      </c>
      <c r="N18" s="12" t="str">
        <f t="shared" si="0"/>
        <v>日</v>
      </c>
      <c r="O18" s="40">
        <f t="shared" si="0"/>
        <v>0</v>
      </c>
      <c r="P18" s="14">
        <f t="shared" si="0"/>
        <v>0</v>
      </c>
      <c r="Q18" s="24"/>
      <c r="R18" s="243"/>
      <c r="S18" s="244"/>
      <c r="T18" s="23"/>
      <c r="U18" s="24"/>
    </row>
    <row r="19" spans="1:21" ht="46.5" customHeight="1">
      <c r="A19">
        <v>95</v>
      </c>
      <c r="C19" s="11">
        <v>42829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54"/>
      <c r="I19" s="255"/>
      <c r="J19" s="14"/>
      <c r="K19" s="12"/>
      <c r="L19" s="32"/>
      <c r="M19" s="11">
        <f t="shared" si="0"/>
        <v>42829</v>
      </c>
      <c r="N19" s="12" t="str">
        <f t="shared" si="0"/>
        <v>月</v>
      </c>
      <c r="O19" s="40">
        <f t="shared" si="0"/>
        <v>0</v>
      </c>
      <c r="P19" s="14">
        <f t="shared" si="0"/>
        <v>0</v>
      </c>
      <c r="Q19" s="24"/>
      <c r="R19" s="243"/>
      <c r="S19" s="244"/>
      <c r="T19" s="23"/>
      <c r="U19" s="24"/>
    </row>
    <row r="20" spans="1:21" ht="46.5" customHeight="1">
      <c r="A20">
        <v>96</v>
      </c>
      <c r="C20" s="11">
        <v>42830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54"/>
      <c r="I20" s="255"/>
      <c r="J20" s="14"/>
      <c r="K20" s="12"/>
      <c r="L20" s="32"/>
      <c r="M20" s="11">
        <f t="shared" si="0"/>
        <v>42830</v>
      </c>
      <c r="N20" s="12" t="str">
        <f t="shared" si="0"/>
        <v>火</v>
      </c>
      <c r="O20" s="40">
        <f t="shared" si="0"/>
        <v>0</v>
      </c>
      <c r="P20" s="14">
        <f t="shared" si="0"/>
        <v>0</v>
      </c>
      <c r="Q20" s="24"/>
      <c r="R20" s="243"/>
      <c r="S20" s="244"/>
      <c r="T20" s="23"/>
      <c r="U20" s="24"/>
    </row>
    <row r="21" spans="1:21" ht="46.5" customHeight="1">
      <c r="A21">
        <v>97</v>
      </c>
      <c r="C21" s="11">
        <v>42831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54"/>
      <c r="I21" s="255"/>
      <c r="J21" s="14"/>
      <c r="K21" s="12"/>
      <c r="L21" s="32"/>
      <c r="M21" s="11">
        <f t="shared" si="0"/>
        <v>42831</v>
      </c>
      <c r="N21" s="12" t="str">
        <f t="shared" si="0"/>
        <v>水</v>
      </c>
      <c r="O21" s="40">
        <f t="shared" si="0"/>
        <v>0</v>
      </c>
      <c r="P21" s="14">
        <f t="shared" si="0"/>
        <v>0</v>
      </c>
      <c r="Q21" s="24"/>
      <c r="R21" s="243"/>
      <c r="S21" s="244"/>
      <c r="T21" s="23"/>
      <c r="U21" s="24"/>
    </row>
    <row r="22" spans="1:21" ht="46.5" customHeight="1">
      <c r="A22">
        <v>98</v>
      </c>
      <c r="C22" s="11">
        <v>42832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54"/>
      <c r="I22" s="255"/>
      <c r="J22" s="14"/>
      <c r="K22" s="12"/>
      <c r="L22" s="32"/>
      <c r="M22" s="11">
        <f t="shared" si="0"/>
        <v>42832</v>
      </c>
      <c r="N22" s="12" t="str">
        <f t="shared" si="0"/>
        <v>木</v>
      </c>
      <c r="O22" s="40">
        <f t="shared" si="0"/>
        <v>0</v>
      </c>
      <c r="P22" s="14">
        <f t="shared" si="0"/>
        <v>0</v>
      </c>
      <c r="Q22" s="24"/>
      <c r="R22" s="243"/>
      <c r="S22" s="244"/>
      <c r="T22" s="23"/>
      <c r="U22" s="24"/>
    </row>
    <row r="23" spans="1:21" ht="46.5" customHeight="1">
      <c r="A23">
        <v>99</v>
      </c>
      <c r="C23" s="11">
        <v>42833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54"/>
      <c r="I23" s="255"/>
      <c r="J23" s="14"/>
      <c r="K23" s="12"/>
      <c r="L23" s="32"/>
      <c r="M23" s="11">
        <f t="shared" si="0"/>
        <v>42833</v>
      </c>
      <c r="N23" s="12" t="str">
        <f t="shared" si="0"/>
        <v>金</v>
      </c>
      <c r="O23" s="40">
        <f t="shared" si="0"/>
        <v>0</v>
      </c>
      <c r="P23" s="14">
        <f t="shared" si="0"/>
        <v>0</v>
      </c>
      <c r="Q23" s="24"/>
      <c r="R23" s="243"/>
      <c r="S23" s="244"/>
      <c r="T23" s="23"/>
      <c r="U23" s="24"/>
    </row>
    <row r="24" spans="1:21" ht="46.5" customHeight="1">
      <c r="A24">
        <v>100</v>
      </c>
      <c r="C24" s="11">
        <v>42834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54"/>
      <c r="I24" s="255"/>
      <c r="J24" s="14"/>
      <c r="K24" s="12"/>
      <c r="L24" s="32"/>
      <c r="M24" s="11">
        <f t="shared" si="0"/>
        <v>42834</v>
      </c>
      <c r="N24" s="12" t="str">
        <f t="shared" si="0"/>
        <v>土</v>
      </c>
      <c r="O24" s="40">
        <f t="shared" si="0"/>
        <v>0</v>
      </c>
      <c r="P24" s="14">
        <f t="shared" si="0"/>
        <v>0</v>
      </c>
      <c r="Q24" s="24"/>
      <c r="R24" s="243"/>
      <c r="S24" s="244"/>
      <c r="T24" s="23"/>
      <c r="U24" s="24"/>
    </row>
    <row r="25" spans="1:21" ht="46.5" customHeight="1">
      <c r="A25">
        <v>101</v>
      </c>
      <c r="C25" s="11">
        <v>42835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54"/>
      <c r="I25" s="255"/>
      <c r="J25" s="14"/>
      <c r="K25" s="12"/>
      <c r="L25" s="32"/>
      <c r="M25" s="11">
        <f t="shared" si="0"/>
        <v>42835</v>
      </c>
      <c r="N25" s="12" t="str">
        <f t="shared" si="0"/>
        <v>日</v>
      </c>
      <c r="O25" s="40">
        <f t="shared" si="0"/>
        <v>0</v>
      </c>
      <c r="P25" s="14">
        <f t="shared" si="0"/>
        <v>0</v>
      </c>
      <c r="Q25" s="24"/>
      <c r="R25" s="243"/>
      <c r="S25" s="244"/>
      <c r="T25" s="23"/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102</v>
      </c>
      <c r="C36" s="11">
        <v>42836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54"/>
      <c r="I36" s="255"/>
      <c r="J36" s="14"/>
      <c r="K36" s="12"/>
      <c r="L36" s="32"/>
      <c r="M36" s="11">
        <f t="shared" ref="M36:O46" si="1">C36</f>
        <v>42836</v>
      </c>
      <c r="N36" s="12" t="str">
        <f t="shared" si="1"/>
        <v>月</v>
      </c>
      <c r="O36" s="40">
        <f>E36</f>
        <v>0</v>
      </c>
      <c r="P36" s="14">
        <f t="shared" ref="P36:P46" si="2">F36</f>
        <v>0</v>
      </c>
      <c r="Q36" s="24"/>
      <c r="R36" s="243"/>
      <c r="S36" s="244"/>
      <c r="T36" s="23"/>
      <c r="U36" s="24"/>
    </row>
    <row r="37" spans="1:21" ht="46.5" customHeight="1">
      <c r="A37">
        <v>103</v>
      </c>
      <c r="C37" s="11">
        <v>42837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54"/>
      <c r="I37" s="255"/>
      <c r="J37" s="14"/>
      <c r="K37" s="12"/>
      <c r="L37" s="32"/>
      <c r="M37" s="11">
        <f t="shared" si="1"/>
        <v>42837</v>
      </c>
      <c r="N37" s="12" t="str">
        <f t="shared" si="1"/>
        <v>火</v>
      </c>
      <c r="O37" s="40">
        <f t="shared" si="1"/>
        <v>0</v>
      </c>
      <c r="P37" s="14">
        <f t="shared" si="2"/>
        <v>0</v>
      </c>
      <c r="Q37" s="24"/>
      <c r="R37" s="243"/>
      <c r="S37" s="244"/>
      <c r="T37" s="23"/>
      <c r="U37" s="24"/>
    </row>
    <row r="38" spans="1:21" ht="46.5" customHeight="1">
      <c r="A38">
        <v>104</v>
      </c>
      <c r="C38" s="11">
        <v>42838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54"/>
      <c r="I38" s="255"/>
      <c r="J38" s="14"/>
      <c r="K38" s="12"/>
      <c r="L38" s="32"/>
      <c r="M38" s="11">
        <f t="shared" si="1"/>
        <v>42838</v>
      </c>
      <c r="N38" s="12" t="str">
        <f t="shared" si="1"/>
        <v>水</v>
      </c>
      <c r="O38" s="40">
        <f t="shared" si="1"/>
        <v>0</v>
      </c>
      <c r="P38" s="14">
        <f t="shared" si="2"/>
        <v>0</v>
      </c>
      <c r="Q38" s="24"/>
      <c r="R38" s="243"/>
      <c r="S38" s="244"/>
      <c r="T38" s="23"/>
      <c r="U38" s="24"/>
    </row>
    <row r="39" spans="1:21" ht="46.5" customHeight="1">
      <c r="A39">
        <v>105</v>
      </c>
      <c r="C39" s="11">
        <v>42839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54"/>
      <c r="I39" s="255"/>
      <c r="J39" s="14"/>
      <c r="K39" s="12"/>
      <c r="L39" s="32"/>
      <c r="M39" s="11">
        <f t="shared" si="1"/>
        <v>42839</v>
      </c>
      <c r="N39" s="12" t="str">
        <f t="shared" si="1"/>
        <v>木</v>
      </c>
      <c r="O39" s="40">
        <f t="shared" si="1"/>
        <v>0</v>
      </c>
      <c r="P39" s="14">
        <f t="shared" si="2"/>
        <v>0</v>
      </c>
      <c r="Q39" s="24"/>
      <c r="R39" s="243"/>
      <c r="S39" s="244"/>
      <c r="T39" s="23"/>
      <c r="U39" s="24"/>
    </row>
    <row r="40" spans="1:21" ht="46.5" customHeight="1">
      <c r="A40">
        <v>106</v>
      </c>
      <c r="C40" s="11">
        <v>42840</v>
      </c>
      <c r="D40" s="12" t="str">
        <f>INDEX(ｶﾚﾝﾀﾞｰ!$C$5:$QQ$44,VLOOKUP(初期入力!$D$4,初期入力!$H$3:$J$18,3,0),A40)</f>
        <v>金</v>
      </c>
      <c r="E40" s="41"/>
      <c r="F40" s="23"/>
      <c r="G40" s="12"/>
      <c r="H40" s="254"/>
      <c r="I40" s="255"/>
      <c r="J40" s="14"/>
      <c r="K40" s="12"/>
      <c r="L40" s="32"/>
      <c r="M40" s="11">
        <f t="shared" si="1"/>
        <v>42840</v>
      </c>
      <c r="N40" s="12" t="str">
        <f t="shared" si="1"/>
        <v>金</v>
      </c>
      <c r="O40" s="40">
        <f t="shared" si="1"/>
        <v>0</v>
      </c>
      <c r="P40" s="14">
        <f t="shared" si="2"/>
        <v>0</v>
      </c>
      <c r="Q40" s="24"/>
      <c r="R40" s="243"/>
      <c r="S40" s="244"/>
      <c r="T40" s="23"/>
      <c r="U40" s="24"/>
    </row>
    <row r="41" spans="1:21" ht="46.5" customHeight="1">
      <c r="A41">
        <v>107</v>
      </c>
      <c r="C41" s="11">
        <v>42841</v>
      </c>
      <c r="D41" s="12" t="str">
        <f>INDEX(ｶﾚﾝﾀﾞｰ!$C$5:$QQ$44,VLOOKUP(初期入力!$D$4,初期入力!$H$3:$J$18,3,0),A41)</f>
        <v>土</v>
      </c>
      <c r="E41" s="41"/>
      <c r="F41" s="23"/>
      <c r="G41" s="12"/>
      <c r="H41" s="254"/>
      <c r="I41" s="255"/>
      <c r="J41" s="14"/>
      <c r="K41" s="12"/>
      <c r="L41" s="32"/>
      <c r="M41" s="11">
        <f t="shared" si="1"/>
        <v>42841</v>
      </c>
      <c r="N41" s="12" t="str">
        <f t="shared" si="1"/>
        <v>土</v>
      </c>
      <c r="O41" s="40">
        <f t="shared" si="1"/>
        <v>0</v>
      </c>
      <c r="P41" s="14">
        <f t="shared" si="2"/>
        <v>0</v>
      </c>
      <c r="Q41" s="24"/>
      <c r="R41" s="243"/>
      <c r="S41" s="244"/>
      <c r="T41" s="23"/>
      <c r="U41" s="24"/>
    </row>
    <row r="42" spans="1:21" ht="46.5" customHeight="1">
      <c r="A42">
        <v>108</v>
      </c>
      <c r="C42" s="11">
        <v>42842</v>
      </c>
      <c r="D42" s="12" t="str">
        <f>INDEX(ｶﾚﾝﾀﾞｰ!$C$5:$QQ$44,VLOOKUP(初期入力!$D$4,初期入力!$H$3:$J$18,3,0),A42)</f>
        <v>日</v>
      </c>
      <c r="E42" s="41"/>
      <c r="F42" s="23"/>
      <c r="G42" s="12"/>
      <c r="H42" s="254"/>
      <c r="I42" s="255"/>
      <c r="J42" s="14"/>
      <c r="K42" s="12"/>
      <c r="L42" s="32"/>
      <c r="M42" s="11">
        <f t="shared" si="1"/>
        <v>42842</v>
      </c>
      <c r="N42" s="12" t="str">
        <f t="shared" si="1"/>
        <v>日</v>
      </c>
      <c r="O42" s="40">
        <f t="shared" si="1"/>
        <v>0</v>
      </c>
      <c r="P42" s="14">
        <f t="shared" si="2"/>
        <v>0</v>
      </c>
      <c r="Q42" s="24"/>
      <c r="R42" s="243"/>
      <c r="S42" s="244"/>
      <c r="T42" s="23"/>
      <c r="U42" s="24"/>
    </row>
    <row r="43" spans="1:21" ht="46.5" customHeight="1">
      <c r="A43">
        <v>109</v>
      </c>
      <c r="C43" s="11">
        <v>42843</v>
      </c>
      <c r="D43" s="12" t="str">
        <f>INDEX(ｶﾚﾝﾀﾞｰ!$C$5:$QQ$44,VLOOKUP(初期入力!$D$4,初期入力!$H$3:$J$18,3,0),A43)</f>
        <v>月</v>
      </c>
      <c r="E43" s="41"/>
      <c r="F43" s="23"/>
      <c r="G43" s="12"/>
      <c r="H43" s="254"/>
      <c r="I43" s="255"/>
      <c r="J43" s="14"/>
      <c r="K43" s="12"/>
      <c r="L43" s="32"/>
      <c r="M43" s="11">
        <f t="shared" si="1"/>
        <v>42843</v>
      </c>
      <c r="N43" s="12" t="str">
        <f t="shared" si="1"/>
        <v>月</v>
      </c>
      <c r="O43" s="40">
        <f t="shared" si="1"/>
        <v>0</v>
      </c>
      <c r="P43" s="14">
        <f t="shared" si="2"/>
        <v>0</v>
      </c>
      <c r="Q43" s="24"/>
      <c r="R43" s="243"/>
      <c r="S43" s="244"/>
      <c r="T43" s="23"/>
      <c r="U43" s="24"/>
    </row>
    <row r="44" spans="1:21" ht="46.5" customHeight="1">
      <c r="A44">
        <v>110</v>
      </c>
      <c r="C44" s="11">
        <v>42844</v>
      </c>
      <c r="D44" s="12" t="str">
        <f>INDEX(ｶﾚﾝﾀﾞｰ!$C$5:$QQ$44,VLOOKUP(初期入力!$D$4,初期入力!$H$3:$J$18,3,0),A44)</f>
        <v>火</v>
      </c>
      <c r="E44" s="41"/>
      <c r="F44" s="23"/>
      <c r="G44" s="12"/>
      <c r="H44" s="254"/>
      <c r="I44" s="255"/>
      <c r="J44" s="14"/>
      <c r="K44" s="12"/>
      <c r="L44" s="32"/>
      <c r="M44" s="11">
        <f t="shared" si="1"/>
        <v>42844</v>
      </c>
      <c r="N44" s="12" t="str">
        <f t="shared" si="1"/>
        <v>火</v>
      </c>
      <c r="O44" s="40">
        <f t="shared" si="1"/>
        <v>0</v>
      </c>
      <c r="P44" s="14">
        <f t="shared" si="2"/>
        <v>0</v>
      </c>
      <c r="Q44" s="24"/>
      <c r="R44" s="243"/>
      <c r="S44" s="244"/>
      <c r="T44" s="23"/>
      <c r="U44" s="24"/>
    </row>
    <row r="45" spans="1:21" ht="46.5" customHeight="1">
      <c r="A45">
        <v>111</v>
      </c>
      <c r="C45" s="11">
        <v>42845</v>
      </c>
      <c r="D45" s="12" t="str">
        <f>INDEX(ｶﾚﾝﾀﾞｰ!$C$5:$QQ$44,VLOOKUP(初期入力!$D$4,初期入力!$H$3:$J$18,3,0),A45)</f>
        <v>水</v>
      </c>
      <c r="E45" s="41"/>
      <c r="F45" s="23"/>
      <c r="G45" s="12"/>
      <c r="H45" s="254"/>
      <c r="I45" s="255"/>
      <c r="J45" s="14"/>
      <c r="K45" s="12"/>
      <c r="L45" s="32"/>
      <c r="M45" s="11">
        <f t="shared" si="1"/>
        <v>42845</v>
      </c>
      <c r="N45" s="12" t="str">
        <f t="shared" si="1"/>
        <v>水</v>
      </c>
      <c r="O45" s="40">
        <f t="shared" si="1"/>
        <v>0</v>
      </c>
      <c r="P45" s="14">
        <f t="shared" si="2"/>
        <v>0</v>
      </c>
      <c r="Q45" s="24"/>
      <c r="R45" s="243"/>
      <c r="S45" s="244"/>
      <c r="T45" s="23"/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112</v>
      </c>
      <c r="C56" s="11">
        <v>42846</v>
      </c>
      <c r="D56" s="12" t="str">
        <f>INDEX(ｶﾚﾝﾀﾞｰ!$C$5:$QQ$44,VLOOKUP(初期入力!$D$4,初期入力!$H$3:$J$18,3,0),A56)</f>
        <v>木</v>
      </c>
      <c r="E56" s="41"/>
      <c r="F56" s="23"/>
      <c r="G56" s="12"/>
      <c r="H56" s="254"/>
      <c r="I56" s="255"/>
      <c r="J56" s="14"/>
      <c r="K56" s="12"/>
      <c r="L56" s="32"/>
      <c r="M56" s="11">
        <f t="shared" ref="M56:O66" si="3">C56</f>
        <v>42846</v>
      </c>
      <c r="N56" s="12" t="str">
        <f t="shared" si="3"/>
        <v>木</v>
      </c>
      <c r="O56" s="40">
        <f>E56</f>
        <v>0</v>
      </c>
      <c r="P56" s="14">
        <f t="shared" ref="P56:P66" si="4">F56</f>
        <v>0</v>
      </c>
      <c r="Q56" s="24"/>
      <c r="R56" s="243"/>
      <c r="S56" s="244"/>
      <c r="T56" s="23"/>
      <c r="U56" s="24"/>
    </row>
    <row r="57" spans="1:21" ht="46.5" customHeight="1">
      <c r="A57">
        <v>113</v>
      </c>
      <c r="C57" s="11">
        <v>42847</v>
      </c>
      <c r="D57" s="12" t="str">
        <f>INDEX(ｶﾚﾝﾀﾞｰ!$C$5:$QQ$44,VLOOKUP(初期入力!$D$4,初期入力!$H$3:$J$18,3,0),A57)</f>
        <v>金</v>
      </c>
      <c r="E57" s="41"/>
      <c r="F57" s="23"/>
      <c r="G57" s="12"/>
      <c r="H57" s="254"/>
      <c r="I57" s="255"/>
      <c r="J57" s="14"/>
      <c r="K57" s="12"/>
      <c r="L57" s="32"/>
      <c r="M57" s="11">
        <f t="shared" si="3"/>
        <v>42847</v>
      </c>
      <c r="N57" s="12" t="str">
        <f t="shared" si="3"/>
        <v>金</v>
      </c>
      <c r="O57" s="40">
        <f t="shared" si="3"/>
        <v>0</v>
      </c>
      <c r="P57" s="14">
        <f t="shared" si="4"/>
        <v>0</v>
      </c>
      <c r="Q57" s="24"/>
      <c r="R57" s="243"/>
      <c r="S57" s="244"/>
      <c r="T57" s="23"/>
      <c r="U57" s="24"/>
    </row>
    <row r="58" spans="1:21" ht="46.5" customHeight="1">
      <c r="A58">
        <v>114</v>
      </c>
      <c r="C58" s="11">
        <v>42848</v>
      </c>
      <c r="D58" s="12" t="str">
        <f>INDEX(ｶﾚﾝﾀﾞｰ!$C$5:$QQ$44,VLOOKUP(初期入力!$D$4,初期入力!$H$3:$J$18,3,0),A58)</f>
        <v>土</v>
      </c>
      <c r="E58" s="41"/>
      <c r="F58" s="23"/>
      <c r="G58" s="10"/>
      <c r="H58" s="254"/>
      <c r="I58" s="255"/>
      <c r="J58" s="14"/>
      <c r="K58" s="12"/>
      <c r="L58" s="32"/>
      <c r="M58" s="11">
        <f t="shared" si="3"/>
        <v>42848</v>
      </c>
      <c r="N58" s="12" t="str">
        <f t="shared" si="3"/>
        <v>土</v>
      </c>
      <c r="O58" s="40">
        <f t="shared" si="3"/>
        <v>0</v>
      </c>
      <c r="P58" s="14">
        <f t="shared" si="4"/>
        <v>0</v>
      </c>
      <c r="Q58" s="24"/>
      <c r="R58" s="243"/>
      <c r="S58" s="244"/>
      <c r="T58" s="23"/>
      <c r="U58" s="24"/>
    </row>
    <row r="59" spans="1:21" ht="46.5" customHeight="1">
      <c r="A59">
        <v>115</v>
      </c>
      <c r="C59" s="11">
        <v>42849</v>
      </c>
      <c r="D59" s="12" t="str">
        <f>INDEX(ｶﾚﾝﾀﾞｰ!$C$5:$QQ$44,VLOOKUP(初期入力!$D$4,初期入力!$H$3:$J$18,3,0),A59)</f>
        <v>日</v>
      </c>
      <c r="E59" s="41"/>
      <c r="F59" s="23"/>
      <c r="G59" s="10"/>
      <c r="H59" s="254"/>
      <c r="I59" s="255"/>
      <c r="J59" s="14"/>
      <c r="K59" s="12"/>
      <c r="L59" s="32"/>
      <c r="M59" s="11">
        <f t="shared" si="3"/>
        <v>42849</v>
      </c>
      <c r="N59" s="12" t="str">
        <f t="shared" si="3"/>
        <v>日</v>
      </c>
      <c r="O59" s="40">
        <f t="shared" si="3"/>
        <v>0</v>
      </c>
      <c r="P59" s="14">
        <f t="shared" si="4"/>
        <v>0</v>
      </c>
      <c r="Q59" s="24"/>
      <c r="R59" s="243"/>
      <c r="S59" s="244"/>
      <c r="T59" s="23"/>
      <c r="U59" s="24"/>
    </row>
    <row r="60" spans="1:21" ht="46.5" customHeight="1">
      <c r="A60">
        <v>116</v>
      </c>
      <c r="C60" s="11">
        <v>42850</v>
      </c>
      <c r="D60" s="12" t="str">
        <f>INDEX(ｶﾚﾝﾀﾞｰ!$C$5:$QQ$44,VLOOKUP(初期入力!$D$4,初期入力!$H$3:$J$18,3,0),A60)</f>
        <v>月</v>
      </c>
      <c r="E60" s="41"/>
      <c r="F60" s="23"/>
      <c r="G60" s="12"/>
      <c r="H60" s="254"/>
      <c r="I60" s="255"/>
      <c r="J60" s="14"/>
      <c r="K60" s="12"/>
      <c r="L60" s="32"/>
      <c r="M60" s="11">
        <f t="shared" si="3"/>
        <v>42850</v>
      </c>
      <c r="N60" s="12" t="str">
        <f t="shared" si="3"/>
        <v>月</v>
      </c>
      <c r="O60" s="40">
        <f t="shared" si="3"/>
        <v>0</v>
      </c>
      <c r="P60" s="14">
        <f t="shared" si="4"/>
        <v>0</v>
      </c>
      <c r="Q60" s="24"/>
      <c r="R60" s="243"/>
      <c r="S60" s="244"/>
      <c r="T60" s="23"/>
      <c r="U60" s="24"/>
    </row>
    <row r="61" spans="1:21" ht="46.5" customHeight="1">
      <c r="A61">
        <v>117</v>
      </c>
      <c r="C61" s="11">
        <v>42851</v>
      </c>
      <c r="D61" s="12" t="str">
        <f>INDEX(ｶﾚﾝﾀﾞｰ!$C$5:$QQ$44,VLOOKUP(初期入力!$D$4,初期入力!$H$3:$J$18,3,0),A61)</f>
        <v>火</v>
      </c>
      <c r="E61" s="41"/>
      <c r="F61" s="23"/>
      <c r="G61" s="12"/>
      <c r="H61" s="254"/>
      <c r="I61" s="255"/>
      <c r="J61" s="14"/>
      <c r="K61" s="12"/>
      <c r="L61" s="32"/>
      <c r="M61" s="11">
        <f t="shared" si="3"/>
        <v>42851</v>
      </c>
      <c r="N61" s="12" t="str">
        <f t="shared" si="3"/>
        <v>火</v>
      </c>
      <c r="O61" s="40">
        <f t="shared" si="3"/>
        <v>0</v>
      </c>
      <c r="P61" s="14">
        <f t="shared" si="4"/>
        <v>0</v>
      </c>
      <c r="Q61" s="24"/>
      <c r="R61" s="243"/>
      <c r="S61" s="244"/>
      <c r="T61" s="23"/>
      <c r="U61" s="24"/>
    </row>
    <row r="62" spans="1:21" ht="46.5" customHeight="1">
      <c r="A62">
        <v>118</v>
      </c>
      <c r="C62" s="11">
        <v>42852</v>
      </c>
      <c r="D62" s="12" t="str">
        <f>INDEX(ｶﾚﾝﾀﾞｰ!$C$5:$QQ$44,VLOOKUP(初期入力!$D$4,初期入力!$H$3:$J$18,3,0),A62)</f>
        <v>水</v>
      </c>
      <c r="E62" s="41"/>
      <c r="F62" s="23"/>
      <c r="G62" s="12"/>
      <c r="H62" s="254"/>
      <c r="I62" s="255"/>
      <c r="J62" s="14"/>
      <c r="K62" s="12"/>
      <c r="L62" s="32"/>
      <c r="M62" s="11">
        <f t="shared" si="3"/>
        <v>42852</v>
      </c>
      <c r="N62" s="12" t="str">
        <f t="shared" si="3"/>
        <v>水</v>
      </c>
      <c r="O62" s="40">
        <f t="shared" si="3"/>
        <v>0</v>
      </c>
      <c r="P62" s="14">
        <f t="shared" si="4"/>
        <v>0</v>
      </c>
      <c r="Q62" s="24"/>
      <c r="R62" s="243"/>
      <c r="S62" s="244"/>
      <c r="T62" s="23"/>
      <c r="U62" s="24"/>
    </row>
    <row r="63" spans="1:21" ht="46.5" customHeight="1">
      <c r="A63">
        <v>119</v>
      </c>
      <c r="C63" s="11">
        <v>42853</v>
      </c>
      <c r="D63" s="12" t="str">
        <f>INDEX(ｶﾚﾝﾀﾞｰ!$C$5:$QQ$44,VLOOKUP(初期入力!$D$4,初期入力!$H$3:$J$18,3,0),A63)</f>
        <v>木</v>
      </c>
      <c r="E63" s="41"/>
      <c r="F63" s="23"/>
      <c r="G63" s="12"/>
      <c r="H63" s="254"/>
      <c r="I63" s="255"/>
      <c r="J63" s="14"/>
      <c r="K63" s="12"/>
      <c r="L63" s="32"/>
      <c r="M63" s="11">
        <f t="shared" si="3"/>
        <v>42853</v>
      </c>
      <c r="N63" s="12" t="str">
        <f t="shared" si="3"/>
        <v>木</v>
      </c>
      <c r="O63" s="40">
        <f t="shared" si="3"/>
        <v>0</v>
      </c>
      <c r="P63" s="14">
        <f t="shared" si="4"/>
        <v>0</v>
      </c>
      <c r="Q63" s="24"/>
      <c r="R63" s="243"/>
      <c r="S63" s="244"/>
      <c r="T63" s="23"/>
      <c r="U63" s="24"/>
    </row>
    <row r="64" spans="1:21" ht="46.5" customHeight="1">
      <c r="A64">
        <v>120</v>
      </c>
      <c r="C64" s="11">
        <v>42854</v>
      </c>
      <c r="D64" s="12" t="str">
        <f>INDEX(ｶﾚﾝﾀﾞｰ!$C$5:$QQ$44,VLOOKUP(初期入力!$D$4,初期入力!$H$3:$J$18,3,0),A64)</f>
        <v>金</v>
      </c>
      <c r="E64" s="41"/>
      <c r="F64" s="23"/>
      <c r="G64" s="12"/>
      <c r="H64" s="254"/>
      <c r="I64" s="255"/>
      <c r="J64" s="14"/>
      <c r="K64" s="12"/>
      <c r="L64" s="32"/>
      <c r="M64" s="11">
        <f t="shared" si="3"/>
        <v>42854</v>
      </c>
      <c r="N64" s="12" t="str">
        <f t="shared" si="3"/>
        <v>金</v>
      </c>
      <c r="O64" s="40">
        <f t="shared" si="3"/>
        <v>0</v>
      </c>
      <c r="P64" s="14">
        <f t="shared" si="4"/>
        <v>0</v>
      </c>
      <c r="Q64" s="24"/>
      <c r="R64" s="243"/>
      <c r="S64" s="244"/>
      <c r="T64" s="23"/>
      <c r="U64" s="24"/>
    </row>
    <row r="65" spans="1:21" ht="46.5" customHeight="1">
      <c r="A65">
        <v>121</v>
      </c>
      <c r="C65" s="11">
        <v>42855</v>
      </c>
      <c r="D65" s="12" t="str">
        <f>INDEX(ｶﾚﾝﾀﾞｰ!$C$5:$QQ$44,VLOOKUP(初期入力!$D$4,初期入力!$H$3:$J$18,3,0),A65)</f>
        <v>土</v>
      </c>
      <c r="E65" s="41"/>
      <c r="F65" s="23"/>
      <c r="G65" s="12"/>
      <c r="H65" s="254"/>
      <c r="I65" s="255"/>
      <c r="J65" s="14"/>
      <c r="K65" s="12"/>
      <c r="L65" s="32"/>
      <c r="M65" s="11">
        <f t="shared" si="3"/>
        <v>42855</v>
      </c>
      <c r="N65" s="12" t="str">
        <f t="shared" si="3"/>
        <v>土</v>
      </c>
      <c r="O65" s="40">
        <f t="shared" si="3"/>
        <v>0</v>
      </c>
      <c r="P65" s="14">
        <f t="shared" si="4"/>
        <v>0</v>
      </c>
      <c r="Q65" s="24"/>
      <c r="R65" s="243"/>
      <c r="S65" s="244"/>
      <c r="T65" s="23"/>
      <c r="U65" s="24"/>
    </row>
    <row r="66" spans="1:21" ht="46.5" customHeight="1">
      <c r="C66" s="11"/>
      <c r="D66" s="12"/>
      <c r="E66" s="41"/>
      <c r="F66" s="23"/>
      <c r="G66" s="12"/>
      <c r="H66" s="254"/>
      <c r="I66" s="255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43"/>
      <c r="S66" s="244"/>
      <c r="T66" s="23"/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122</v>
      </c>
      <c r="C16" s="11">
        <v>42856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54"/>
      <c r="I16" s="255"/>
      <c r="J16" s="14"/>
      <c r="K16" s="12"/>
      <c r="L16" s="32"/>
      <c r="M16" s="11">
        <f>C16</f>
        <v>42856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43"/>
      <c r="S16" s="244"/>
      <c r="T16" s="23"/>
      <c r="U16" s="24"/>
    </row>
    <row r="17" spans="1:21" ht="46.5" customHeight="1">
      <c r="A17">
        <v>123</v>
      </c>
      <c r="C17" s="11">
        <v>42857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54"/>
      <c r="I17" s="255"/>
      <c r="J17" s="14"/>
      <c r="K17" s="12"/>
      <c r="L17" s="32"/>
      <c r="M17" s="11">
        <f t="shared" ref="M17:P26" si="0">C17</f>
        <v>42857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43"/>
      <c r="S17" s="244"/>
      <c r="T17" s="23"/>
      <c r="U17" s="24"/>
    </row>
    <row r="18" spans="1:21" ht="46.5" customHeight="1">
      <c r="A18">
        <v>124</v>
      </c>
      <c r="C18" s="11">
        <v>42858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54"/>
      <c r="I18" s="255"/>
      <c r="J18" s="14"/>
      <c r="K18" s="12"/>
      <c r="L18" s="32"/>
      <c r="M18" s="11">
        <f t="shared" si="0"/>
        <v>42858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43"/>
      <c r="S18" s="244"/>
      <c r="T18" s="23"/>
      <c r="U18" s="24"/>
    </row>
    <row r="19" spans="1:21" ht="46.5" customHeight="1">
      <c r="A19">
        <v>125</v>
      </c>
      <c r="C19" s="11">
        <v>42859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54"/>
      <c r="I19" s="255"/>
      <c r="J19" s="14"/>
      <c r="K19" s="12"/>
      <c r="L19" s="32"/>
      <c r="M19" s="11">
        <f t="shared" si="0"/>
        <v>42859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43"/>
      <c r="S19" s="244"/>
      <c r="T19" s="23"/>
      <c r="U19" s="24"/>
    </row>
    <row r="20" spans="1:21" ht="46.5" customHeight="1">
      <c r="A20">
        <v>126</v>
      </c>
      <c r="C20" s="11">
        <v>42860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54"/>
      <c r="I20" s="255"/>
      <c r="J20" s="14"/>
      <c r="K20" s="12"/>
      <c r="L20" s="32"/>
      <c r="M20" s="11">
        <f t="shared" si="0"/>
        <v>42860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43"/>
      <c r="S20" s="244"/>
      <c r="T20" s="23"/>
      <c r="U20" s="24"/>
    </row>
    <row r="21" spans="1:21" ht="46.5" customHeight="1">
      <c r="A21">
        <v>127</v>
      </c>
      <c r="C21" s="11">
        <v>42861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54"/>
      <c r="I21" s="255"/>
      <c r="J21" s="14"/>
      <c r="K21" s="12"/>
      <c r="L21" s="32"/>
      <c r="M21" s="11">
        <f t="shared" si="0"/>
        <v>42861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43"/>
      <c r="S21" s="244"/>
      <c r="T21" s="23"/>
      <c r="U21" s="24"/>
    </row>
    <row r="22" spans="1:21" ht="46.5" customHeight="1">
      <c r="A22">
        <v>128</v>
      </c>
      <c r="C22" s="11">
        <v>42862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54"/>
      <c r="I22" s="255"/>
      <c r="J22" s="14"/>
      <c r="K22" s="12"/>
      <c r="L22" s="32"/>
      <c r="M22" s="11">
        <f t="shared" si="0"/>
        <v>42862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43"/>
      <c r="S22" s="244"/>
      <c r="T22" s="23"/>
      <c r="U22" s="24"/>
    </row>
    <row r="23" spans="1:21" ht="46.5" customHeight="1">
      <c r="A23">
        <v>129</v>
      </c>
      <c r="C23" s="11">
        <v>42863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54"/>
      <c r="I23" s="255"/>
      <c r="J23" s="14"/>
      <c r="K23" s="12"/>
      <c r="L23" s="32"/>
      <c r="M23" s="11">
        <f t="shared" si="0"/>
        <v>42863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43"/>
      <c r="S23" s="244"/>
      <c r="T23" s="23"/>
      <c r="U23" s="24"/>
    </row>
    <row r="24" spans="1:21" ht="46.5" customHeight="1">
      <c r="A24">
        <v>130</v>
      </c>
      <c r="C24" s="11">
        <v>42864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54"/>
      <c r="I24" s="255"/>
      <c r="J24" s="14"/>
      <c r="K24" s="12"/>
      <c r="L24" s="32"/>
      <c r="M24" s="11">
        <f t="shared" si="0"/>
        <v>42864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43"/>
      <c r="S24" s="244"/>
      <c r="T24" s="23"/>
      <c r="U24" s="24"/>
    </row>
    <row r="25" spans="1:21" ht="46.5" customHeight="1">
      <c r="A25">
        <v>131</v>
      </c>
      <c r="C25" s="11">
        <v>42865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54"/>
      <c r="I25" s="255"/>
      <c r="J25" s="14"/>
      <c r="K25" s="12"/>
      <c r="L25" s="32"/>
      <c r="M25" s="11">
        <f t="shared" si="0"/>
        <v>42865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43"/>
      <c r="S25" s="244"/>
      <c r="T25" s="23"/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132</v>
      </c>
      <c r="C36" s="11">
        <v>42866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54"/>
      <c r="I36" s="255"/>
      <c r="J36" s="14"/>
      <c r="K36" s="12"/>
      <c r="L36" s="32"/>
      <c r="M36" s="11">
        <f t="shared" ref="M36:O46" si="1">C36</f>
        <v>42866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43"/>
      <c r="S36" s="244"/>
      <c r="T36" s="23"/>
      <c r="U36" s="24"/>
    </row>
    <row r="37" spans="1:21" ht="46.5" customHeight="1">
      <c r="A37">
        <v>133</v>
      </c>
      <c r="C37" s="11">
        <v>42867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54"/>
      <c r="I37" s="255"/>
      <c r="J37" s="14"/>
      <c r="K37" s="12"/>
      <c r="L37" s="32"/>
      <c r="M37" s="11">
        <f t="shared" si="1"/>
        <v>42867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43"/>
      <c r="S37" s="244"/>
      <c r="T37" s="23"/>
      <c r="U37" s="24"/>
    </row>
    <row r="38" spans="1:21" ht="46.5" customHeight="1">
      <c r="A38">
        <v>134</v>
      </c>
      <c r="C38" s="11">
        <v>42868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54"/>
      <c r="I38" s="255"/>
      <c r="J38" s="14"/>
      <c r="K38" s="12"/>
      <c r="L38" s="32"/>
      <c r="M38" s="11">
        <f t="shared" si="1"/>
        <v>42868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43"/>
      <c r="S38" s="244"/>
      <c r="T38" s="23"/>
      <c r="U38" s="24"/>
    </row>
    <row r="39" spans="1:21" ht="46.5" customHeight="1">
      <c r="A39">
        <v>135</v>
      </c>
      <c r="C39" s="11">
        <v>42869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54"/>
      <c r="I39" s="255"/>
      <c r="J39" s="14"/>
      <c r="K39" s="12"/>
      <c r="L39" s="32"/>
      <c r="M39" s="11">
        <f t="shared" si="1"/>
        <v>42869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43"/>
      <c r="S39" s="244"/>
      <c r="T39" s="23"/>
      <c r="U39" s="24"/>
    </row>
    <row r="40" spans="1:21" ht="46.5" customHeight="1">
      <c r="A40">
        <v>136</v>
      </c>
      <c r="C40" s="11">
        <v>42870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54"/>
      <c r="I40" s="255"/>
      <c r="J40" s="14"/>
      <c r="K40" s="12"/>
      <c r="L40" s="32"/>
      <c r="M40" s="11">
        <f t="shared" si="1"/>
        <v>42870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43"/>
      <c r="S40" s="244"/>
      <c r="T40" s="23"/>
      <c r="U40" s="24"/>
    </row>
    <row r="41" spans="1:21" ht="46.5" customHeight="1">
      <c r="A41">
        <v>137</v>
      </c>
      <c r="C41" s="11">
        <v>42871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54"/>
      <c r="I41" s="255"/>
      <c r="J41" s="14"/>
      <c r="K41" s="12"/>
      <c r="L41" s="32"/>
      <c r="M41" s="11">
        <f t="shared" si="1"/>
        <v>42871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43"/>
      <c r="S41" s="244"/>
      <c r="T41" s="23"/>
      <c r="U41" s="24"/>
    </row>
    <row r="42" spans="1:21" ht="46.5" customHeight="1">
      <c r="A42">
        <v>138</v>
      </c>
      <c r="C42" s="11">
        <v>42872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54"/>
      <c r="I42" s="255"/>
      <c r="J42" s="14"/>
      <c r="K42" s="12"/>
      <c r="L42" s="32"/>
      <c r="M42" s="11">
        <f t="shared" si="1"/>
        <v>42872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43"/>
      <c r="S42" s="244"/>
      <c r="T42" s="23"/>
      <c r="U42" s="24"/>
    </row>
    <row r="43" spans="1:21" ht="46.5" customHeight="1">
      <c r="A43">
        <v>139</v>
      </c>
      <c r="C43" s="11">
        <v>42873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54"/>
      <c r="I43" s="255"/>
      <c r="J43" s="14"/>
      <c r="K43" s="12"/>
      <c r="L43" s="32"/>
      <c r="M43" s="11">
        <f t="shared" si="1"/>
        <v>42873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43"/>
      <c r="S43" s="244"/>
      <c r="T43" s="23"/>
      <c r="U43" s="24"/>
    </row>
    <row r="44" spans="1:21" ht="46.5" customHeight="1">
      <c r="A44">
        <v>140</v>
      </c>
      <c r="C44" s="11">
        <v>42874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54"/>
      <c r="I44" s="255"/>
      <c r="J44" s="14"/>
      <c r="K44" s="12"/>
      <c r="L44" s="32"/>
      <c r="M44" s="11">
        <f t="shared" si="1"/>
        <v>42874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43"/>
      <c r="S44" s="244"/>
      <c r="T44" s="23"/>
      <c r="U44" s="24"/>
    </row>
    <row r="45" spans="1:21" ht="46.5" customHeight="1">
      <c r="A45">
        <v>141</v>
      </c>
      <c r="C45" s="11">
        <v>42875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54"/>
      <c r="I45" s="255"/>
      <c r="J45" s="14"/>
      <c r="K45" s="12"/>
      <c r="L45" s="32"/>
      <c r="M45" s="11">
        <f t="shared" si="1"/>
        <v>42875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43"/>
      <c r="S45" s="244"/>
      <c r="T45" s="23"/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142</v>
      </c>
      <c r="C56" s="11">
        <v>42876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54"/>
      <c r="I56" s="255"/>
      <c r="J56" s="14"/>
      <c r="K56" s="12"/>
      <c r="L56" s="32"/>
      <c r="M56" s="11">
        <f t="shared" ref="M56:O66" si="3">C56</f>
        <v>42876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43"/>
      <c r="S56" s="244"/>
      <c r="T56" s="23"/>
      <c r="U56" s="24"/>
    </row>
    <row r="57" spans="1:21" ht="46.5" customHeight="1">
      <c r="A57">
        <v>143</v>
      </c>
      <c r="C57" s="11">
        <v>42877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54"/>
      <c r="I57" s="255"/>
      <c r="J57" s="14"/>
      <c r="K57" s="12"/>
      <c r="L57" s="32"/>
      <c r="M57" s="11">
        <f t="shared" si="3"/>
        <v>42877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43"/>
      <c r="S57" s="244"/>
      <c r="T57" s="23"/>
      <c r="U57" s="24"/>
    </row>
    <row r="58" spans="1:21" ht="46.5" customHeight="1">
      <c r="A58">
        <v>144</v>
      </c>
      <c r="C58" s="11">
        <v>42878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54"/>
      <c r="I58" s="255"/>
      <c r="J58" s="14"/>
      <c r="K58" s="12"/>
      <c r="L58" s="32"/>
      <c r="M58" s="11">
        <f t="shared" si="3"/>
        <v>42878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43"/>
      <c r="S58" s="244"/>
      <c r="T58" s="23"/>
      <c r="U58" s="24"/>
    </row>
    <row r="59" spans="1:21" ht="46.5" customHeight="1">
      <c r="A59">
        <v>145</v>
      </c>
      <c r="C59" s="11">
        <v>42879</v>
      </c>
      <c r="D59" s="12" t="str">
        <f>INDEX(ｶﾚﾝﾀﾞｰ!$C$5:$QQ$44,VLOOKUP(初期入力!$D$4,初期入力!$H$3:$J$18,3,0),A59)</f>
        <v>火</v>
      </c>
      <c r="E59" s="41"/>
      <c r="F59" s="23" t="s">
        <v>11</v>
      </c>
      <c r="G59" s="10"/>
      <c r="H59" s="254"/>
      <c r="I59" s="255"/>
      <c r="J59" s="14"/>
      <c r="K59" s="12"/>
      <c r="L59" s="32"/>
      <c r="M59" s="11">
        <f t="shared" si="3"/>
        <v>42879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43"/>
      <c r="S59" s="244"/>
      <c r="T59" s="23" t="s">
        <v>11</v>
      </c>
      <c r="U59" s="24"/>
    </row>
    <row r="60" spans="1:21" ht="46.5" customHeight="1">
      <c r="A60">
        <v>146</v>
      </c>
      <c r="C60" s="11">
        <v>42880</v>
      </c>
      <c r="D60" s="12" t="str">
        <f>INDEX(ｶﾚﾝﾀﾞｰ!$C$5:$QQ$44,VLOOKUP(初期入力!$D$4,初期入力!$H$3:$J$18,3,0),A60)</f>
        <v>水</v>
      </c>
      <c r="E60" s="41"/>
      <c r="F60" s="23" t="s">
        <v>43</v>
      </c>
      <c r="G60" s="12"/>
      <c r="H60" s="254"/>
      <c r="I60" s="255"/>
      <c r="J60" s="14"/>
      <c r="K60" s="12"/>
      <c r="L60" s="32"/>
      <c r="M60" s="11">
        <f t="shared" si="3"/>
        <v>42880</v>
      </c>
      <c r="N60" s="12" t="str">
        <f t="shared" si="3"/>
        <v>水</v>
      </c>
      <c r="O60" s="40">
        <f t="shared" si="3"/>
        <v>0</v>
      </c>
      <c r="P60" s="14" t="str">
        <f t="shared" si="4"/>
        <v>休</v>
      </c>
      <c r="Q60" s="24"/>
      <c r="R60" s="243"/>
      <c r="S60" s="244"/>
      <c r="T60" s="23" t="s">
        <v>43</v>
      </c>
      <c r="U60" s="24"/>
    </row>
    <row r="61" spans="1:21" ht="46.5" customHeight="1">
      <c r="A61">
        <v>147</v>
      </c>
      <c r="C61" s="11">
        <v>42881</v>
      </c>
      <c r="D61" s="12" t="str">
        <f>INDEX(ｶﾚﾝﾀﾞｰ!$C$5:$QQ$44,VLOOKUP(初期入力!$D$4,初期入力!$H$3:$J$18,3,0),A61)</f>
        <v>木</v>
      </c>
      <c r="E61" s="41"/>
      <c r="F61" s="23" t="s">
        <v>43</v>
      </c>
      <c r="G61" s="12"/>
      <c r="H61" s="254"/>
      <c r="I61" s="255"/>
      <c r="J61" s="14"/>
      <c r="K61" s="12"/>
      <c r="L61" s="32"/>
      <c r="M61" s="11">
        <f t="shared" si="3"/>
        <v>42881</v>
      </c>
      <c r="N61" s="12" t="str">
        <f t="shared" si="3"/>
        <v>木</v>
      </c>
      <c r="O61" s="40">
        <f t="shared" si="3"/>
        <v>0</v>
      </c>
      <c r="P61" s="14" t="str">
        <f t="shared" si="4"/>
        <v>休</v>
      </c>
      <c r="Q61" s="24"/>
      <c r="R61" s="243"/>
      <c r="S61" s="244"/>
      <c r="T61" s="23" t="s">
        <v>43</v>
      </c>
      <c r="U61" s="24"/>
    </row>
    <row r="62" spans="1:21" ht="46.5" customHeight="1">
      <c r="A62">
        <v>148</v>
      </c>
      <c r="C62" s="11">
        <v>42882</v>
      </c>
      <c r="D62" s="12" t="str">
        <f>INDEX(ｶﾚﾝﾀﾞｰ!$C$5:$QQ$44,VLOOKUP(初期入力!$D$4,初期入力!$H$3:$J$18,3,0),A62)</f>
        <v>金</v>
      </c>
      <c r="E62" s="41"/>
      <c r="F62" s="23" t="s">
        <v>11</v>
      </c>
      <c r="G62" s="12"/>
      <c r="H62" s="254"/>
      <c r="I62" s="255"/>
      <c r="J62" s="14"/>
      <c r="K62" s="12"/>
      <c r="L62" s="32"/>
      <c r="M62" s="11">
        <f t="shared" si="3"/>
        <v>42882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43"/>
      <c r="S62" s="244"/>
      <c r="T62" s="23" t="s">
        <v>11</v>
      </c>
      <c r="U62" s="24"/>
    </row>
    <row r="63" spans="1:21" ht="46.5" customHeight="1">
      <c r="A63">
        <v>149</v>
      </c>
      <c r="C63" s="11">
        <v>42883</v>
      </c>
      <c r="D63" s="12" t="str">
        <f>INDEX(ｶﾚﾝﾀﾞｰ!$C$5:$QQ$44,VLOOKUP(初期入力!$D$4,初期入力!$H$3:$J$18,3,0),A63)</f>
        <v>土</v>
      </c>
      <c r="E63" s="41"/>
      <c r="F63" s="23" t="s">
        <v>11</v>
      </c>
      <c r="G63" s="12"/>
      <c r="H63" s="254"/>
      <c r="I63" s="255"/>
      <c r="J63" s="14"/>
      <c r="K63" s="12"/>
      <c r="L63" s="32"/>
      <c r="M63" s="11">
        <f t="shared" si="3"/>
        <v>42883</v>
      </c>
      <c r="N63" s="12" t="str">
        <f t="shared" si="3"/>
        <v>土</v>
      </c>
      <c r="O63" s="40">
        <f t="shared" si="3"/>
        <v>0</v>
      </c>
      <c r="P63" s="14" t="str">
        <f t="shared" si="4"/>
        <v>■</v>
      </c>
      <c r="Q63" s="24"/>
      <c r="R63" s="243"/>
      <c r="S63" s="244"/>
      <c r="T63" s="23" t="s">
        <v>11</v>
      </c>
      <c r="U63" s="24"/>
    </row>
    <row r="64" spans="1:21" ht="46.5" customHeight="1">
      <c r="A64">
        <v>150</v>
      </c>
      <c r="C64" s="11">
        <v>42884</v>
      </c>
      <c r="D64" s="12" t="str">
        <f>INDEX(ｶﾚﾝﾀﾞｰ!$C$5:$QQ$44,VLOOKUP(初期入力!$D$4,初期入力!$H$3:$J$18,3,0),A64)</f>
        <v>日</v>
      </c>
      <c r="E64" s="41"/>
      <c r="F64" s="23" t="s">
        <v>11</v>
      </c>
      <c r="G64" s="12"/>
      <c r="H64" s="254"/>
      <c r="I64" s="255"/>
      <c r="J64" s="14"/>
      <c r="K64" s="12"/>
      <c r="L64" s="32"/>
      <c r="M64" s="11">
        <f t="shared" si="3"/>
        <v>42884</v>
      </c>
      <c r="N64" s="12" t="str">
        <f t="shared" si="3"/>
        <v>日</v>
      </c>
      <c r="O64" s="40">
        <f t="shared" si="3"/>
        <v>0</v>
      </c>
      <c r="P64" s="14" t="str">
        <f t="shared" si="4"/>
        <v>■</v>
      </c>
      <c r="Q64" s="24"/>
      <c r="R64" s="243"/>
      <c r="S64" s="244"/>
      <c r="T64" s="23" t="s">
        <v>11</v>
      </c>
      <c r="U64" s="24"/>
    </row>
    <row r="65" spans="1:21" ht="46.5" customHeight="1">
      <c r="A65">
        <v>151</v>
      </c>
      <c r="C65" s="11">
        <v>42885</v>
      </c>
      <c r="D65" s="12" t="str">
        <f>INDEX(ｶﾚﾝﾀﾞｰ!$C$5:$QQ$44,VLOOKUP(初期入力!$D$4,初期入力!$H$3:$J$18,3,0),A65)</f>
        <v>月</v>
      </c>
      <c r="E65" s="41"/>
      <c r="F65" s="23" t="s">
        <v>11</v>
      </c>
      <c r="G65" s="12"/>
      <c r="H65" s="254"/>
      <c r="I65" s="255"/>
      <c r="J65" s="14"/>
      <c r="K65" s="12"/>
      <c r="L65" s="32"/>
      <c r="M65" s="11">
        <f t="shared" si="3"/>
        <v>42885</v>
      </c>
      <c r="N65" s="12" t="str">
        <f t="shared" si="3"/>
        <v>月</v>
      </c>
      <c r="O65" s="40">
        <f t="shared" si="3"/>
        <v>0</v>
      </c>
      <c r="P65" s="14" t="str">
        <f t="shared" si="4"/>
        <v>■</v>
      </c>
      <c r="Q65" s="24"/>
      <c r="R65" s="243"/>
      <c r="S65" s="244"/>
      <c r="T65" s="23" t="s">
        <v>11</v>
      </c>
      <c r="U65" s="24"/>
    </row>
    <row r="66" spans="1:21" ht="46.5" customHeight="1">
      <c r="A66">
        <v>152</v>
      </c>
      <c r="C66" s="11">
        <v>42886</v>
      </c>
      <c r="D66" s="12" t="str">
        <f>INDEX(ｶﾚﾝﾀﾞｰ!$C$5:$QQ$44,VLOOKUP(初期入力!$D$4,初期入力!$H$3:$J$18,3,0),A66)</f>
        <v>火</v>
      </c>
      <c r="E66" s="41"/>
      <c r="F66" s="23" t="s">
        <v>11</v>
      </c>
      <c r="G66" s="12"/>
      <c r="H66" s="254"/>
      <c r="I66" s="255"/>
      <c r="J66" s="14"/>
      <c r="K66" s="12"/>
      <c r="L66" s="32"/>
      <c r="M66" s="11">
        <f t="shared" si="3"/>
        <v>42886</v>
      </c>
      <c r="N66" s="12" t="str">
        <f t="shared" si="3"/>
        <v>火</v>
      </c>
      <c r="O66" s="40">
        <f t="shared" si="3"/>
        <v>0</v>
      </c>
      <c r="P66" s="14" t="str">
        <f t="shared" si="4"/>
        <v>■</v>
      </c>
      <c r="Q66" s="24"/>
      <c r="R66" s="243"/>
      <c r="S66" s="244"/>
      <c r="T66" s="23" t="s">
        <v>11</v>
      </c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153</v>
      </c>
      <c r="C16" s="11">
        <v>42887</v>
      </c>
      <c r="D16" s="12" t="str">
        <f>INDEX(ｶﾚﾝﾀﾞｰ!$C$5:$QQ$44,VLOOKUP(初期入力!$D$4,初期入力!$H$3:$J$18,3,0),A16)</f>
        <v>水</v>
      </c>
      <c r="E16" s="41"/>
      <c r="F16" s="23" t="s">
        <v>43</v>
      </c>
      <c r="G16" s="12"/>
      <c r="H16" s="254"/>
      <c r="I16" s="255"/>
      <c r="J16" s="14"/>
      <c r="K16" s="12"/>
      <c r="L16" s="32"/>
      <c r="M16" s="11">
        <f>C16</f>
        <v>42887</v>
      </c>
      <c r="N16" s="12" t="str">
        <f>D16</f>
        <v>水</v>
      </c>
      <c r="O16" s="40">
        <f>E16</f>
        <v>0</v>
      </c>
      <c r="P16" s="14" t="str">
        <f>F16</f>
        <v>休</v>
      </c>
      <c r="Q16" s="24"/>
      <c r="R16" s="243"/>
      <c r="S16" s="244"/>
      <c r="T16" s="23" t="s">
        <v>43</v>
      </c>
      <c r="U16" s="24"/>
    </row>
    <row r="17" spans="1:21" ht="46.5" customHeight="1">
      <c r="A17">
        <v>154</v>
      </c>
      <c r="C17" s="11">
        <v>42888</v>
      </c>
      <c r="D17" s="12" t="str">
        <f>INDEX(ｶﾚﾝﾀﾞｰ!$C$5:$QQ$44,VLOOKUP(初期入力!$D$4,初期入力!$H$3:$J$18,3,0),A17)</f>
        <v>木</v>
      </c>
      <c r="E17" s="41"/>
      <c r="F17" s="23" t="s">
        <v>43</v>
      </c>
      <c r="G17" s="12"/>
      <c r="H17" s="254"/>
      <c r="I17" s="255"/>
      <c r="J17" s="14"/>
      <c r="K17" s="12"/>
      <c r="L17" s="32"/>
      <c r="M17" s="11">
        <f t="shared" ref="M17:P26" si="0">C17</f>
        <v>42888</v>
      </c>
      <c r="N17" s="12" t="str">
        <f t="shared" si="0"/>
        <v>木</v>
      </c>
      <c r="O17" s="40">
        <f t="shared" si="0"/>
        <v>0</v>
      </c>
      <c r="P17" s="14" t="str">
        <f t="shared" si="0"/>
        <v>休</v>
      </c>
      <c r="Q17" s="24"/>
      <c r="R17" s="243"/>
      <c r="S17" s="244"/>
      <c r="T17" s="23" t="s">
        <v>43</v>
      </c>
      <c r="U17" s="24"/>
    </row>
    <row r="18" spans="1:21" ht="46.5" customHeight="1">
      <c r="A18">
        <v>155</v>
      </c>
      <c r="C18" s="11">
        <v>42889</v>
      </c>
      <c r="D18" s="12" t="str">
        <f>INDEX(ｶﾚﾝﾀﾞｰ!$C$5:$QQ$44,VLOOKUP(初期入力!$D$4,初期入力!$H$3:$J$18,3,0),A18)</f>
        <v>金</v>
      </c>
      <c r="E18" s="41"/>
      <c r="F18" s="23" t="s">
        <v>11</v>
      </c>
      <c r="G18" s="10"/>
      <c r="H18" s="254"/>
      <c r="I18" s="255"/>
      <c r="J18" s="14"/>
      <c r="K18" s="12"/>
      <c r="L18" s="32"/>
      <c r="M18" s="11">
        <f t="shared" si="0"/>
        <v>42889</v>
      </c>
      <c r="N18" s="12" t="str">
        <f t="shared" si="0"/>
        <v>金</v>
      </c>
      <c r="O18" s="40">
        <f t="shared" si="0"/>
        <v>0</v>
      </c>
      <c r="P18" s="14" t="str">
        <f t="shared" si="0"/>
        <v>■</v>
      </c>
      <c r="Q18" s="24"/>
      <c r="R18" s="243"/>
      <c r="S18" s="244"/>
      <c r="T18" s="23" t="s">
        <v>11</v>
      </c>
      <c r="U18" s="24"/>
    </row>
    <row r="19" spans="1:21" ht="46.5" customHeight="1">
      <c r="A19">
        <v>156</v>
      </c>
      <c r="C19" s="11">
        <v>42890</v>
      </c>
      <c r="D19" s="12" t="str">
        <f>INDEX(ｶﾚﾝﾀﾞｰ!$C$5:$QQ$44,VLOOKUP(初期入力!$D$4,初期入力!$H$3:$J$18,3,0),A19)</f>
        <v>土</v>
      </c>
      <c r="E19" s="41"/>
      <c r="F19" s="23" t="s">
        <v>11</v>
      </c>
      <c r="G19" s="10"/>
      <c r="H19" s="254"/>
      <c r="I19" s="255"/>
      <c r="J19" s="14"/>
      <c r="K19" s="12"/>
      <c r="L19" s="32"/>
      <c r="M19" s="11">
        <f t="shared" si="0"/>
        <v>42890</v>
      </c>
      <c r="N19" s="12" t="str">
        <f t="shared" si="0"/>
        <v>土</v>
      </c>
      <c r="O19" s="40">
        <f t="shared" si="0"/>
        <v>0</v>
      </c>
      <c r="P19" s="14" t="str">
        <f t="shared" si="0"/>
        <v>■</v>
      </c>
      <c r="Q19" s="24"/>
      <c r="R19" s="243"/>
      <c r="S19" s="244"/>
      <c r="T19" s="23" t="s">
        <v>11</v>
      </c>
      <c r="U19" s="24"/>
    </row>
    <row r="20" spans="1:21" ht="46.5" customHeight="1">
      <c r="A20">
        <v>157</v>
      </c>
      <c r="C20" s="11">
        <v>42891</v>
      </c>
      <c r="D20" s="12" t="str">
        <f>INDEX(ｶﾚﾝﾀﾞｰ!$C$5:$QQ$44,VLOOKUP(初期入力!$D$4,初期入力!$H$3:$J$18,3,0),A20)</f>
        <v>日</v>
      </c>
      <c r="E20" s="41"/>
      <c r="F20" s="23" t="s">
        <v>11</v>
      </c>
      <c r="G20" s="12"/>
      <c r="H20" s="254"/>
      <c r="I20" s="255"/>
      <c r="J20" s="14"/>
      <c r="K20" s="12"/>
      <c r="L20" s="32"/>
      <c r="M20" s="11">
        <f t="shared" si="0"/>
        <v>42891</v>
      </c>
      <c r="N20" s="12" t="str">
        <f t="shared" si="0"/>
        <v>日</v>
      </c>
      <c r="O20" s="40">
        <f t="shared" si="0"/>
        <v>0</v>
      </c>
      <c r="P20" s="14" t="str">
        <f t="shared" si="0"/>
        <v>■</v>
      </c>
      <c r="Q20" s="24"/>
      <c r="R20" s="243"/>
      <c r="S20" s="244"/>
      <c r="T20" s="23" t="s">
        <v>11</v>
      </c>
      <c r="U20" s="24"/>
    </row>
    <row r="21" spans="1:21" ht="46.5" customHeight="1">
      <c r="A21">
        <v>158</v>
      </c>
      <c r="C21" s="11">
        <v>42892</v>
      </c>
      <c r="D21" s="12" t="str">
        <f>INDEX(ｶﾚﾝﾀﾞｰ!$C$5:$QQ$44,VLOOKUP(初期入力!$D$4,初期入力!$H$3:$J$18,3,0),A21)</f>
        <v>月</v>
      </c>
      <c r="E21" s="41"/>
      <c r="F21" s="23" t="s">
        <v>11</v>
      </c>
      <c r="G21" s="12"/>
      <c r="H21" s="254"/>
      <c r="I21" s="255"/>
      <c r="J21" s="14"/>
      <c r="K21" s="12"/>
      <c r="L21" s="32"/>
      <c r="M21" s="11">
        <f t="shared" si="0"/>
        <v>42892</v>
      </c>
      <c r="N21" s="12" t="str">
        <f t="shared" si="0"/>
        <v>月</v>
      </c>
      <c r="O21" s="40">
        <f t="shared" si="0"/>
        <v>0</v>
      </c>
      <c r="P21" s="14" t="str">
        <f t="shared" si="0"/>
        <v>■</v>
      </c>
      <c r="Q21" s="24"/>
      <c r="R21" s="243"/>
      <c r="S21" s="244"/>
      <c r="T21" s="23" t="s">
        <v>11</v>
      </c>
      <c r="U21" s="24"/>
    </row>
    <row r="22" spans="1:21" ht="46.5" customHeight="1">
      <c r="A22">
        <v>159</v>
      </c>
      <c r="C22" s="11">
        <v>42893</v>
      </c>
      <c r="D22" s="12" t="str">
        <f>INDEX(ｶﾚﾝﾀﾞｰ!$C$5:$QQ$44,VLOOKUP(初期入力!$D$4,初期入力!$H$3:$J$18,3,0),A22)</f>
        <v>火</v>
      </c>
      <c r="E22" s="41"/>
      <c r="F22" s="23" t="s">
        <v>11</v>
      </c>
      <c r="G22" s="12"/>
      <c r="H22" s="254"/>
      <c r="I22" s="255"/>
      <c r="J22" s="14"/>
      <c r="K22" s="12"/>
      <c r="L22" s="32"/>
      <c r="M22" s="11">
        <f t="shared" si="0"/>
        <v>42893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43"/>
      <c r="S22" s="244"/>
      <c r="T22" s="23" t="s">
        <v>11</v>
      </c>
      <c r="U22" s="24"/>
    </row>
    <row r="23" spans="1:21" ht="46.5" customHeight="1">
      <c r="A23">
        <v>160</v>
      </c>
      <c r="C23" s="11">
        <v>42894</v>
      </c>
      <c r="D23" s="12" t="str">
        <f>INDEX(ｶﾚﾝﾀﾞｰ!$C$5:$QQ$44,VLOOKUP(初期入力!$D$4,初期入力!$H$3:$J$18,3,0),A23)</f>
        <v>水</v>
      </c>
      <c r="E23" s="41"/>
      <c r="F23" s="23" t="s">
        <v>43</v>
      </c>
      <c r="G23" s="12"/>
      <c r="H23" s="254"/>
      <c r="I23" s="255"/>
      <c r="J23" s="14"/>
      <c r="K23" s="12"/>
      <c r="L23" s="32"/>
      <c r="M23" s="11">
        <f t="shared" si="0"/>
        <v>42894</v>
      </c>
      <c r="N23" s="12" t="str">
        <f t="shared" si="0"/>
        <v>水</v>
      </c>
      <c r="O23" s="40">
        <f t="shared" si="0"/>
        <v>0</v>
      </c>
      <c r="P23" s="14" t="str">
        <f t="shared" si="0"/>
        <v>休</v>
      </c>
      <c r="Q23" s="24"/>
      <c r="R23" s="243"/>
      <c r="S23" s="244"/>
      <c r="T23" s="23" t="s">
        <v>43</v>
      </c>
      <c r="U23" s="24"/>
    </row>
    <row r="24" spans="1:21" ht="46.5" customHeight="1">
      <c r="A24">
        <v>161</v>
      </c>
      <c r="C24" s="11">
        <v>42895</v>
      </c>
      <c r="D24" s="12" t="str">
        <f>INDEX(ｶﾚﾝﾀﾞｰ!$C$5:$QQ$44,VLOOKUP(初期入力!$D$4,初期入力!$H$3:$J$18,3,0),A24)</f>
        <v>木</v>
      </c>
      <c r="E24" s="41"/>
      <c r="F24" s="23" t="s">
        <v>43</v>
      </c>
      <c r="G24" s="12"/>
      <c r="H24" s="254"/>
      <c r="I24" s="255"/>
      <c r="J24" s="14"/>
      <c r="K24" s="12"/>
      <c r="L24" s="32"/>
      <c r="M24" s="11">
        <f t="shared" si="0"/>
        <v>42895</v>
      </c>
      <c r="N24" s="12" t="str">
        <f t="shared" si="0"/>
        <v>木</v>
      </c>
      <c r="O24" s="40">
        <f t="shared" si="0"/>
        <v>0</v>
      </c>
      <c r="P24" s="14" t="str">
        <f t="shared" si="0"/>
        <v>休</v>
      </c>
      <c r="Q24" s="24"/>
      <c r="R24" s="243"/>
      <c r="S24" s="244"/>
      <c r="T24" s="23" t="s">
        <v>43</v>
      </c>
      <c r="U24" s="24"/>
    </row>
    <row r="25" spans="1:21" ht="46.5" customHeight="1">
      <c r="A25">
        <v>162</v>
      </c>
      <c r="C25" s="11">
        <v>42896</v>
      </c>
      <c r="D25" s="12" t="str">
        <f>INDEX(ｶﾚﾝﾀﾞｰ!$C$5:$QQ$44,VLOOKUP(初期入力!$D$4,初期入力!$H$3:$J$18,3,0),A25)</f>
        <v>金</v>
      </c>
      <c r="E25" s="41"/>
      <c r="F25" s="23" t="s">
        <v>11</v>
      </c>
      <c r="G25" s="12"/>
      <c r="H25" s="254"/>
      <c r="I25" s="255"/>
      <c r="J25" s="14"/>
      <c r="K25" s="12"/>
      <c r="L25" s="32"/>
      <c r="M25" s="11">
        <f t="shared" si="0"/>
        <v>42896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43"/>
      <c r="S25" s="244"/>
      <c r="T25" s="23" t="s">
        <v>11</v>
      </c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163</v>
      </c>
      <c r="C36" s="11">
        <v>42897</v>
      </c>
      <c r="D36" s="12" t="str">
        <f>INDEX(ｶﾚﾝﾀﾞｰ!$C$5:$QQ$44,VLOOKUP(初期入力!$D$4,初期入力!$H$3:$J$18,3,0),A36)</f>
        <v>土</v>
      </c>
      <c r="E36" s="41"/>
      <c r="F36" s="23" t="s">
        <v>11</v>
      </c>
      <c r="G36" s="12"/>
      <c r="H36" s="254"/>
      <c r="I36" s="255"/>
      <c r="J36" s="14"/>
      <c r="K36" s="12"/>
      <c r="L36" s="32"/>
      <c r="M36" s="11">
        <f t="shared" ref="M36:O46" si="1">C36</f>
        <v>42897</v>
      </c>
      <c r="N36" s="12" t="str">
        <f t="shared" si="1"/>
        <v>土</v>
      </c>
      <c r="O36" s="40">
        <f>E36</f>
        <v>0</v>
      </c>
      <c r="P36" s="14" t="str">
        <f t="shared" ref="P36:P46" si="2">F36</f>
        <v>■</v>
      </c>
      <c r="Q36" s="24"/>
      <c r="R36" s="243"/>
      <c r="S36" s="244"/>
      <c r="T36" s="23" t="s">
        <v>11</v>
      </c>
      <c r="U36" s="24"/>
    </row>
    <row r="37" spans="1:21" ht="46.5" customHeight="1">
      <c r="A37">
        <v>164</v>
      </c>
      <c r="C37" s="11">
        <v>42898</v>
      </c>
      <c r="D37" s="12" t="str">
        <f>INDEX(ｶﾚﾝﾀﾞｰ!$C$5:$QQ$44,VLOOKUP(初期入力!$D$4,初期入力!$H$3:$J$18,3,0),A37)</f>
        <v>日</v>
      </c>
      <c r="E37" s="41"/>
      <c r="F37" s="23" t="s">
        <v>11</v>
      </c>
      <c r="G37" s="12"/>
      <c r="H37" s="254"/>
      <c r="I37" s="255"/>
      <c r="J37" s="14"/>
      <c r="K37" s="12"/>
      <c r="L37" s="32"/>
      <c r="M37" s="11">
        <f t="shared" si="1"/>
        <v>42898</v>
      </c>
      <c r="N37" s="12" t="str">
        <f t="shared" si="1"/>
        <v>日</v>
      </c>
      <c r="O37" s="40">
        <f t="shared" si="1"/>
        <v>0</v>
      </c>
      <c r="P37" s="14" t="str">
        <f t="shared" si="2"/>
        <v>■</v>
      </c>
      <c r="Q37" s="24"/>
      <c r="R37" s="243"/>
      <c r="S37" s="244"/>
      <c r="T37" s="23" t="s">
        <v>11</v>
      </c>
      <c r="U37" s="24"/>
    </row>
    <row r="38" spans="1:21" ht="46.5" customHeight="1">
      <c r="A38">
        <v>165</v>
      </c>
      <c r="C38" s="11">
        <v>42899</v>
      </c>
      <c r="D38" s="12" t="str">
        <f>INDEX(ｶﾚﾝﾀﾞｰ!$C$5:$QQ$44,VLOOKUP(初期入力!$D$4,初期入力!$H$3:$J$18,3,0),A38)</f>
        <v>月</v>
      </c>
      <c r="E38" s="41"/>
      <c r="F38" s="23" t="s">
        <v>11</v>
      </c>
      <c r="G38" s="10"/>
      <c r="H38" s="254"/>
      <c r="I38" s="255"/>
      <c r="J38" s="14"/>
      <c r="K38" s="12"/>
      <c r="L38" s="32"/>
      <c r="M38" s="11">
        <f t="shared" si="1"/>
        <v>42899</v>
      </c>
      <c r="N38" s="12" t="str">
        <f t="shared" si="1"/>
        <v>月</v>
      </c>
      <c r="O38" s="40">
        <f t="shared" si="1"/>
        <v>0</v>
      </c>
      <c r="P38" s="14" t="str">
        <f t="shared" si="2"/>
        <v>■</v>
      </c>
      <c r="Q38" s="24"/>
      <c r="R38" s="243"/>
      <c r="S38" s="244"/>
      <c r="T38" s="23" t="s">
        <v>11</v>
      </c>
      <c r="U38" s="24"/>
    </row>
    <row r="39" spans="1:21" ht="46.5" customHeight="1">
      <c r="A39">
        <v>166</v>
      </c>
      <c r="C39" s="11">
        <v>42900</v>
      </c>
      <c r="D39" s="12" t="str">
        <f>INDEX(ｶﾚﾝﾀﾞｰ!$C$5:$QQ$44,VLOOKUP(初期入力!$D$4,初期入力!$H$3:$J$18,3,0),A39)</f>
        <v>火</v>
      </c>
      <c r="E39" s="41"/>
      <c r="F39" s="23" t="s">
        <v>11</v>
      </c>
      <c r="G39" s="10"/>
      <c r="H39" s="254"/>
      <c r="I39" s="255"/>
      <c r="J39" s="14"/>
      <c r="K39" s="12"/>
      <c r="L39" s="32"/>
      <c r="M39" s="11">
        <f t="shared" si="1"/>
        <v>42900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43"/>
      <c r="S39" s="244"/>
      <c r="T39" s="23" t="s">
        <v>11</v>
      </c>
      <c r="U39" s="24"/>
    </row>
    <row r="40" spans="1:21" ht="46.5" customHeight="1">
      <c r="A40">
        <v>167</v>
      </c>
      <c r="C40" s="11">
        <v>42901</v>
      </c>
      <c r="D40" s="12" t="str">
        <f>INDEX(ｶﾚﾝﾀﾞｰ!$C$5:$QQ$44,VLOOKUP(初期入力!$D$4,初期入力!$H$3:$J$18,3,0),A40)</f>
        <v>水</v>
      </c>
      <c r="E40" s="41"/>
      <c r="F40" s="23" t="s">
        <v>43</v>
      </c>
      <c r="G40" s="12"/>
      <c r="H40" s="254"/>
      <c r="I40" s="255"/>
      <c r="J40" s="14"/>
      <c r="K40" s="12"/>
      <c r="L40" s="32"/>
      <c r="M40" s="11">
        <f t="shared" si="1"/>
        <v>42901</v>
      </c>
      <c r="N40" s="12" t="str">
        <f t="shared" si="1"/>
        <v>水</v>
      </c>
      <c r="O40" s="40">
        <f t="shared" si="1"/>
        <v>0</v>
      </c>
      <c r="P40" s="14" t="str">
        <f t="shared" si="2"/>
        <v>休</v>
      </c>
      <c r="Q40" s="24"/>
      <c r="R40" s="243"/>
      <c r="S40" s="244"/>
      <c r="T40" s="23" t="s">
        <v>43</v>
      </c>
      <c r="U40" s="24"/>
    </row>
    <row r="41" spans="1:21" ht="46.5" customHeight="1">
      <c r="A41">
        <v>168</v>
      </c>
      <c r="C41" s="11">
        <v>42902</v>
      </c>
      <c r="D41" s="12" t="str">
        <f>INDEX(ｶﾚﾝﾀﾞｰ!$C$5:$QQ$44,VLOOKUP(初期入力!$D$4,初期入力!$H$3:$J$18,3,0),A41)</f>
        <v>木</v>
      </c>
      <c r="E41" s="41"/>
      <c r="F41" s="23" t="s">
        <v>43</v>
      </c>
      <c r="G41" s="12"/>
      <c r="H41" s="254"/>
      <c r="I41" s="255"/>
      <c r="J41" s="14"/>
      <c r="K41" s="12"/>
      <c r="L41" s="32"/>
      <c r="M41" s="11">
        <f t="shared" si="1"/>
        <v>42902</v>
      </c>
      <c r="N41" s="12" t="str">
        <f t="shared" si="1"/>
        <v>木</v>
      </c>
      <c r="O41" s="40">
        <f t="shared" si="1"/>
        <v>0</v>
      </c>
      <c r="P41" s="14" t="str">
        <f t="shared" si="2"/>
        <v>休</v>
      </c>
      <c r="Q41" s="24"/>
      <c r="R41" s="243"/>
      <c r="S41" s="244"/>
      <c r="T41" s="23" t="s">
        <v>43</v>
      </c>
      <c r="U41" s="24"/>
    </row>
    <row r="42" spans="1:21" ht="46.5" customHeight="1">
      <c r="A42">
        <v>169</v>
      </c>
      <c r="C42" s="11">
        <v>42903</v>
      </c>
      <c r="D42" s="12" t="str">
        <f>INDEX(ｶﾚﾝﾀﾞｰ!$C$5:$QQ$44,VLOOKUP(初期入力!$D$4,初期入力!$H$3:$J$18,3,0),A42)</f>
        <v>金</v>
      </c>
      <c r="E42" s="41"/>
      <c r="F42" s="23" t="s">
        <v>11</v>
      </c>
      <c r="G42" s="12"/>
      <c r="H42" s="254"/>
      <c r="I42" s="255"/>
      <c r="J42" s="14"/>
      <c r="K42" s="12"/>
      <c r="L42" s="32"/>
      <c r="M42" s="11">
        <f t="shared" si="1"/>
        <v>42903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43"/>
      <c r="S42" s="244"/>
      <c r="T42" s="23" t="s">
        <v>11</v>
      </c>
      <c r="U42" s="24"/>
    </row>
    <row r="43" spans="1:21" ht="46.5" customHeight="1">
      <c r="A43">
        <v>170</v>
      </c>
      <c r="C43" s="11">
        <v>42904</v>
      </c>
      <c r="D43" s="12" t="str">
        <f>INDEX(ｶﾚﾝﾀﾞｰ!$C$5:$QQ$44,VLOOKUP(初期入力!$D$4,初期入力!$H$3:$J$18,3,0),A43)</f>
        <v>土</v>
      </c>
      <c r="E43" s="41"/>
      <c r="F43" s="23" t="s">
        <v>11</v>
      </c>
      <c r="G43" s="12"/>
      <c r="H43" s="254"/>
      <c r="I43" s="255"/>
      <c r="J43" s="14"/>
      <c r="K43" s="12"/>
      <c r="L43" s="32"/>
      <c r="M43" s="11">
        <f t="shared" si="1"/>
        <v>42904</v>
      </c>
      <c r="N43" s="12" t="str">
        <f t="shared" si="1"/>
        <v>土</v>
      </c>
      <c r="O43" s="40">
        <f t="shared" si="1"/>
        <v>0</v>
      </c>
      <c r="P43" s="14" t="str">
        <f t="shared" si="2"/>
        <v>■</v>
      </c>
      <c r="Q43" s="24"/>
      <c r="R43" s="243"/>
      <c r="S43" s="244"/>
      <c r="T43" s="23" t="s">
        <v>11</v>
      </c>
      <c r="U43" s="24"/>
    </row>
    <row r="44" spans="1:21" ht="46.5" customHeight="1">
      <c r="A44">
        <v>171</v>
      </c>
      <c r="C44" s="11">
        <v>42905</v>
      </c>
      <c r="D44" s="12" t="str">
        <f>INDEX(ｶﾚﾝﾀﾞｰ!$C$5:$QQ$44,VLOOKUP(初期入力!$D$4,初期入力!$H$3:$J$18,3,0),A44)</f>
        <v>日</v>
      </c>
      <c r="E44" s="41"/>
      <c r="F44" s="23" t="s">
        <v>11</v>
      </c>
      <c r="G44" s="12"/>
      <c r="H44" s="254"/>
      <c r="I44" s="255"/>
      <c r="J44" s="14"/>
      <c r="K44" s="12"/>
      <c r="L44" s="32"/>
      <c r="M44" s="11">
        <f t="shared" si="1"/>
        <v>42905</v>
      </c>
      <c r="N44" s="12" t="str">
        <f t="shared" si="1"/>
        <v>日</v>
      </c>
      <c r="O44" s="40">
        <f t="shared" si="1"/>
        <v>0</v>
      </c>
      <c r="P44" s="14" t="str">
        <f t="shared" si="2"/>
        <v>■</v>
      </c>
      <c r="Q44" s="24"/>
      <c r="R44" s="243"/>
      <c r="S44" s="244"/>
      <c r="T44" s="23" t="s">
        <v>11</v>
      </c>
      <c r="U44" s="24"/>
    </row>
    <row r="45" spans="1:21" ht="46.5" customHeight="1">
      <c r="A45">
        <v>172</v>
      </c>
      <c r="C45" s="11">
        <v>42906</v>
      </c>
      <c r="D45" s="12" t="str">
        <f>INDEX(ｶﾚﾝﾀﾞｰ!$C$5:$QQ$44,VLOOKUP(初期入力!$D$4,初期入力!$H$3:$J$18,3,0),A45)</f>
        <v>月</v>
      </c>
      <c r="E45" s="41"/>
      <c r="F45" s="23" t="s">
        <v>11</v>
      </c>
      <c r="G45" s="12"/>
      <c r="H45" s="254"/>
      <c r="I45" s="255"/>
      <c r="J45" s="14"/>
      <c r="K45" s="12"/>
      <c r="L45" s="32"/>
      <c r="M45" s="11">
        <f t="shared" si="1"/>
        <v>42906</v>
      </c>
      <c r="N45" s="12" t="str">
        <f t="shared" si="1"/>
        <v>月</v>
      </c>
      <c r="O45" s="40">
        <f t="shared" si="1"/>
        <v>0</v>
      </c>
      <c r="P45" s="14" t="str">
        <f t="shared" si="2"/>
        <v>■</v>
      </c>
      <c r="Q45" s="24"/>
      <c r="R45" s="243"/>
      <c r="S45" s="244"/>
      <c r="T45" s="23" t="s">
        <v>11</v>
      </c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173</v>
      </c>
      <c r="C56" s="11">
        <v>42907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54"/>
      <c r="I56" s="255"/>
      <c r="J56" s="14"/>
      <c r="K56" s="12"/>
      <c r="L56" s="32"/>
      <c r="M56" s="11">
        <f t="shared" ref="M56:O66" si="3">C56</f>
        <v>42907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43"/>
      <c r="S56" s="244"/>
      <c r="T56" s="23"/>
      <c r="U56" s="24"/>
    </row>
    <row r="57" spans="1:21" ht="46.5" customHeight="1">
      <c r="A57">
        <v>174</v>
      </c>
      <c r="C57" s="11">
        <v>42908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54"/>
      <c r="I57" s="255"/>
      <c r="J57" s="14"/>
      <c r="K57" s="12"/>
      <c r="L57" s="32"/>
      <c r="M57" s="11">
        <f t="shared" si="3"/>
        <v>42908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43"/>
      <c r="S57" s="244"/>
      <c r="T57" s="23"/>
      <c r="U57" s="24"/>
    </row>
    <row r="58" spans="1:21" ht="46.5" customHeight="1">
      <c r="A58">
        <v>175</v>
      </c>
      <c r="C58" s="11">
        <v>42909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54"/>
      <c r="I58" s="255"/>
      <c r="J58" s="14"/>
      <c r="K58" s="12"/>
      <c r="L58" s="32"/>
      <c r="M58" s="11">
        <f t="shared" si="3"/>
        <v>42909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43"/>
      <c r="S58" s="244"/>
      <c r="T58" s="23"/>
      <c r="U58" s="24"/>
    </row>
    <row r="59" spans="1:21" ht="46.5" customHeight="1">
      <c r="A59">
        <v>176</v>
      </c>
      <c r="C59" s="11">
        <v>42910</v>
      </c>
      <c r="D59" s="12" t="str">
        <f>INDEX(ｶﾚﾝﾀﾞｰ!$C$5:$QQ$44,VLOOKUP(初期入力!$D$4,初期入力!$H$3:$J$18,3,0),A59)</f>
        <v>金</v>
      </c>
      <c r="E59" s="41"/>
      <c r="F59" s="23"/>
      <c r="G59" s="10"/>
      <c r="H59" s="254"/>
      <c r="I59" s="255"/>
      <c r="J59" s="14"/>
      <c r="K59" s="12"/>
      <c r="L59" s="32"/>
      <c r="M59" s="11">
        <f t="shared" si="3"/>
        <v>42910</v>
      </c>
      <c r="N59" s="12" t="str">
        <f t="shared" si="3"/>
        <v>金</v>
      </c>
      <c r="O59" s="40">
        <f t="shared" si="3"/>
        <v>0</v>
      </c>
      <c r="P59" s="14">
        <f t="shared" si="4"/>
        <v>0</v>
      </c>
      <c r="Q59" s="24"/>
      <c r="R59" s="243"/>
      <c r="S59" s="244"/>
      <c r="T59" s="23"/>
      <c r="U59" s="24"/>
    </row>
    <row r="60" spans="1:21" ht="46.5" customHeight="1">
      <c r="A60">
        <v>177</v>
      </c>
      <c r="C60" s="11">
        <v>42911</v>
      </c>
      <c r="D60" s="12" t="str">
        <f>INDEX(ｶﾚﾝﾀﾞｰ!$C$5:$QQ$44,VLOOKUP(初期入力!$D$4,初期入力!$H$3:$J$18,3,0),A60)</f>
        <v>土</v>
      </c>
      <c r="E60" s="41"/>
      <c r="F60" s="23"/>
      <c r="G60" s="12"/>
      <c r="H60" s="254"/>
      <c r="I60" s="255"/>
      <c r="J60" s="14"/>
      <c r="K60" s="12"/>
      <c r="L60" s="32"/>
      <c r="M60" s="11">
        <f t="shared" si="3"/>
        <v>42911</v>
      </c>
      <c r="N60" s="12" t="str">
        <f t="shared" si="3"/>
        <v>土</v>
      </c>
      <c r="O60" s="40">
        <f t="shared" si="3"/>
        <v>0</v>
      </c>
      <c r="P60" s="14">
        <f t="shared" si="4"/>
        <v>0</v>
      </c>
      <c r="Q60" s="24"/>
      <c r="R60" s="243"/>
      <c r="S60" s="244"/>
      <c r="T60" s="23"/>
      <c r="U60" s="24"/>
    </row>
    <row r="61" spans="1:21" ht="46.5" customHeight="1">
      <c r="A61">
        <v>178</v>
      </c>
      <c r="C61" s="11">
        <v>42912</v>
      </c>
      <c r="D61" s="12" t="str">
        <f>INDEX(ｶﾚﾝﾀﾞｰ!$C$5:$QQ$44,VLOOKUP(初期入力!$D$4,初期入力!$H$3:$J$18,3,0),A61)</f>
        <v>日</v>
      </c>
      <c r="E61" s="41"/>
      <c r="F61" s="23"/>
      <c r="G61" s="12"/>
      <c r="H61" s="254"/>
      <c r="I61" s="255"/>
      <c r="J61" s="14"/>
      <c r="K61" s="12"/>
      <c r="L61" s="32"/>
      <c r="M61" s="11">
        <f t="shared" si="3"/>
        <v>42912</v>
      </c>
      <c r="N61" s="12" t="str">
        <f t="shared" si="3"/>
        <v>日</v>
      </c>
      <c r="O61" s="40">
        <f t="shared" si="3"/>
        <v>0</v>
      </c>
      <c r="P61" s="14">
        <f t="shared" si="4"/>
        <v>0</v>
      </c>
      <c r="Q61" s="24"/>
      <c r="R61" s="243"/>
      <c r="S61" s="244"/>
      <c r="T61" s="23"/>
      <c r="U61" s="24"/>
    </row>
    <row r="62" spans="1:21" ht="46.5" customHeight="1">
      <c r="A62">
        <v>179</v>
      </c>
      <c r="C62" s="11">
        <v>42913</v>
      </c>
      <c r="D62" s="12" t="str">
        <f>INDEX(ｶﾚﾝﾀﾞｰ!$C$5:$QQ$44,VLOOKUP(初期入力!$D$4,初期入力!$H$3:$J$18,3,0),A62)</f>
        <v>月</v>
      </c>
      <c r="E62" s="41"/>
      <c r="F62" s="23"/>
      <c r="G62" s="12"/>
      <c r="H62" s="254"/>
      <c r="I62" s="255"/>
      <c r="J62" s="14"/>
      <c r="K62" s="12"/>
      <c r="L62" s="32"/>
      <c r="M62" s="11">
        <f t="shared" si="3"/>
        <v>42913</v>
      </c>
      <c r="N62" s="12" t="str">
        <f t="shared" si="3"/>
        <v>月</v>
      </c>
      <c r="O62" s="40">
        <f t="shared" si="3"/>
        <v>0</v>
      </c>
      <c r="P62" s="14">
        <f t="shared" si="4"/>
        <v>0</v>
      </c>
      <c r="Q62" s="24"/>
      <c r="R62" s="243"/>
      <c r="S62" s="244"/>
      <c r="T62" s="23"/>
      <c r="U62" s="24"/>
    </row>
    <row r="63" spans="1:21" ht="46.5" customHeight="1">
      <c r="A63">
        <v>180</v>
      </c>
      <c r="C63" s="11">
        <v>42914</v>
      </c>
      <c r="D63" s="12" t="str">
        <f>INDEX(ｶﾚﾝﾀﾞｰ!$C$5:$QQ$44,VLOOKUP(初期入力!$D$4,初期入力!$H$3:$J$18,3,0),A63)</f>
        <v>火</v>
      </c>
      <c r="E63" s="41"/>
      <c r="F63" s="23"/>
      <c r="G63" s="12"/>
      <c r="H63" s="254"/>
      <c r="I63" s="255"/>
      <c r="J63" s="14"/>
      <c r="K63" s="12"/>
      <c r="L63" s="32"/>
      <c r="M63" s="11">
        <f t="shared" si="3"/>
        <v>42914</v>
      </c>
      <c r="N63" s="12" t="str">
        <f t="shared" si="3"/>
        <v>火</v>
      </c>
      <c r="O63" s="40">
        <f t="shared" si="3"/>
        <v>0</v>
      </c>
      <c r="P63" s="14">
        <f t="shared" si="4"/>
        <v>0</v>
      </c>
      <c r="Q63" s="24"/>
      <c r="R63" s="243"/>
      <c r="S63" s="244"/>
      <c r="T63" s="23"/>
      <c r="U63" s="24"/>
    </row>
    <row r="64" spans="1:21" ht="46.5" customHeight="1">
      <c r="A64">
        <v>181</v>
      </c>
      <c r="C64" s="11">
        <v>42915</v>
      </c>
      <c r="D64" s="12" t="str">
        <f>INDEX(ｶﾚﾝﾀﾞｰ!$C$5:$QQ$44,VLOOKUP(初期入力!$D$4,初期入力!$H$3:$J$18,3,0),A64)</f>
        <v>水</v>
      </c>
      <c r="E64" s="41"/>
      <c r="F64" s="23"/>
      <c r="G64" s="12"/>
      <c r="H64" s="254"/>
      <c r="I64" s="255"/>
      <c r="J64" s="14"/>
      <c r="K64" s="12"/>
      <c r="L64" s="32"/>
      <c r="M64" s="11">
        <f t="shared" si="3"/>
        <v>42915</v>
      </c>
      <c r="N64" s="12" t="str">
        <f t="shared" si="3"/>
        <v>水</v>
      </c>
      <c r="O64" s="40">
        <f t="shared" si="3"/>
        <v>0</v>
      </c>
      <c r="P64" s="14">
        <f t="shared" si="4"/>
        <v>0</v>
      </c>
      <c r="Q64" s="24"/>
      <c r="R64" s="243"/>
      <c r="S64" s="244"/>
      <c r="T64" s="23"/>
      <c r="U64" s="24"/>
    </row>
    <row r="65" spans="1:21" ht="46.5" customHeight="1">
      <c r="A65">
        <v>182</v>
      </c>
      <c r="C65" s="11">
        <v>42916</v>
      </c>
      <c r="D65" s="12" t="str">
        <f>INDEX(ｶﾚﾝﾀﾞｰ!$C$5:$QQ$44,VLOOKUP(初期入力!$D$4,初期入力!$H$3:$J$18,3,0),A65)</f>
        <v>木</v>
      </c>
      <c r="E65" s="41"/>
      <c r="F65" s="23"/>
      <c r="G65" s="12"/>
      <c r="H65" s="254"/>
      <c r="I65" s="255"/>
      <c r="J65" s="14"/>
      <c r="K65" s="12"/>
      <c r="L65" s="32"/>
      <c r="M65" s="11">
        <f t="shared" si="3"/>
        <v>42916</v>
      </c>
      <c r="N65" s="12" t="str">
        <f t="shared" si="3"/>
        <v>木</v>
      </c>
      <c r="O65" s="40">
        <f t="shared" si="3"/>
        <v>0</v>
      </c>
      <c r="P65" s="14">
        <f t="shared" si="4"/>
        <v>0</v>
      </c>
      <c r="Q65" s="24"/>
      <c r="R65" s="243"/>
      <c r="S65" s="244"/>
      <c r="T65" s="23"/>
      <c r="U65" s="24"/>
    </row>
    <row r="66" spans="1:21" ht="46.5" customHeight="1">
      <c r="C66" s="11"/>
      <c r="D66" s="12"/>
      <c r="E66" s="41"/>
      <c r="F66" s="23"/>
      <c r="G66" s="12"/>
      <c r="H66" s="254"/>
      <c r="I66" s="255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43"/>
      <c r="S66" s="244"/>
      <c r="T66" s="23"/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183</v>
      </c>
      <c r="C16" s="11">
        <v>42917</v>
      </c>
      <c r="D16" s="12" t="str">
        <f>INDEX(ｶﾚﾝﾀﾞｰ!$C$5:$QQ$44,VLOOKUP(初期入力!$D$4,初期入力!$H$3:$J$18,3,0),A16)</f>
        <v>金</v>
      </c>
      <c r="E16" s="41"/>
      <c r="F16" s="23"/>
      <c r="G16" s="12"/>
      <c r="H16" s="254"/>
      <c r="I16" s="255"/>
      <c r="J16" s="14"/>
      <c r="K16" s="12"/>
      <c r="L16" s="32"/>
      <c r="M16" s="11">
        <f>C16</f>
        <v>42917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43"/>
      <c r="S16" s="244"/>
      <c r="T16" s="23"/>
      <c r="U16" s="24"/>
    </row>
    <row r="17" spans="1:21" ht="46.5" customHeight="1">
      <c r="A17">
        <v>184</v>
      </c>
      <c r="C17" s="11">
        <v>42918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54"/>
      <c r="I17" s="255"/>
      <c r="J17" s="14"/>
      <c r="K17" s="12"/>
      <c r="L17" s="32"/>
      <c r="M17" s="11">
        <f t="shared" ref="M17:P26" si="0">C17</f>
        <v>42918</v>
      </c>
      <c r="N17" s="12" t="str">
        <f t="shared" si="0"/>
        <v>土</v>
      </c>
      <c r="O17" s="40">
        <f t="shared" si="0"/>
        <v>0</v>
      </c>
      <c r="P17" s="14">
        <f t="shared" si="0"/>
        <v>0</v>
      </c>
      <c r="Q17" s="24"/>
      <c r="R17" s="243"/>
      <c r="S17" s="244"/>
      <c r="T17" s="23"/>
      <c r="U17" s="24"/>
    </row>
    <row r="18" spans="1:21" ht="46.5" customHeight="1">
      <c r="A18">
        <v>185</v>
      </c>
      <c r="C18" s="11">
        <v>42919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54"/>
      <c r="I18" s="255"/>
      <c r="J18" s="14"/>
      <c r="K18" s="12"/>
      <c r="L18" s="32"/>
      <c r="M18" s="11">
        <f t="shared" si="0"/>
        <v>42919</v>
      </c>
      <c r="N18" s="12" t="str">
        <f t="shared" si="0"/>
        <v>日</v>
      </c>
      <c r="O18" s="40">
        <f t="shared" si="0"/>
        <v>0</v>
      </c>
      <c r="P18" s="14">
        <f t="shared" si="0"/>
        <v>0</v>
      </c>
      <c r="Q18" s="24"/>
      <c r="R18" s="243"/>
      <c r="S18" s="244"/>
      <c r="T18" s="23"/>
      <c r="U18" s="24"/>
    </row>
    <row r="19" spans="1:21" ht="46.5" customHeight="1">
      <c r="A19">
        <v>186</v>
      </c>
      <c r="C19" s="11">
        <v>42920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54"/>
      <c r="I19" s="255"/>
      <c r="J19" s="14"/>
      <c r="K19" s="12"/>
      <c r="L19" s="32"/>
      <c r="M19" s="11">
        <f t="shared" si="0"/>
        <v>42920</v>
      </c>
      <c r="N19" s="12" t="str">
        <f t="shared" si="0"/>
        <v>月</v>
      </c>
      <c r="O19" s="40">
        <f t="shared" si="0"/>
        <v>0</v>
      </c>
      <c r="P19" s="14">
        <f t="shared" si="0"/>
        <v>0</v>
      </c>
      <c r="Q19" s="24"/>
      <c r="R19" s="243"/>
      <c r="S19" s="244"/>
      <c r="T19" s="23"/>
      <c r="U19" s="24"/>
    </row>
    <row r="20" spans="1:21" ht="46.5" customHeight="1">
      <c r="A20">
        <v>187</v>
      </c>
      <c r="C20" s="11">
        <v>42921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54"/>
      <c r="I20" s="255"/>
      <c r="J20" s="14"/>
      <c r="K20" s="12"/>
      <c r="L20" s="32"/>
      <c r="M20" s="11">
        <f t="shared" si="0"/>
        <v>42921</v>
      </c>
      <c r="N20" s="12" t="str">
        <f t="shared" si="0"/>
        <v>火</v>
      </c>
      <c r="O20" s="40">
        <f t="shared" si="0"/>
        <v>0</v>
      </c>
      <c r="P20" s="14">
        <f t="shared" si="0"/>
        <v>0</v>
      </c>
      <c r="Q20" s="24"/>
      <c r="R20" s="243"/>
      <c r="S20" s="244"/>
      <c r="T20" s="23"/>
      <c r="U20" s="24"/>
    </row>
    <row r="21" spans="1:21" ht="46.5" customHeight="1">
      <c r="A21">
        <v>188</v>
      </c>
      <c r="C21" s="11">
        <v>42922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54"/>
      <c r="I21" s="255"/>
      <c r="J21" s="14"/>
      <c r="K21" s="12"/>
      <c r="L21" s="32"/>
      <c r="M21" s="11">
        <f t="shared" si="0"/>
        <v>42922</v>
      </c>
      <c r="N21" s="12" t="str">
        <f t="shared" si="0"/>
        <v>水</v>
      </c>
      <c r="O21" s="40">
        <f t="shared" si="0"/>
        <v>0</v>
      </c>
      <c r="P21" s="14">
        <f t="shared" si="0"/>
        <v>0</v>
      </c>
      <c r="Q21" s="24"/>
      <c r="R21" s="243"/>
      <c r="S21" s="244"/>
      <c r="T21" s="23"/>
      <c r="U21" s="24"/>
    </row>
    <row r="22" spans="1:21" ht="46.5" customHeight="1">
      <c r="A22">
        <v>189</v>
      </c>
      <c r="C22" s="11">
        <v>42923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54"/>
      <c r="I22" s="255"/>
      <c r="J22" s="14"/>
      <c r="K22" s="12"/>
      <c r="L22" s="32"/>
      <c r="M22" s="11">
        <f t="shared" si="0"/>
        <v>42923</v>
      </c>
      <c r="N22" s="12" t="str">
        <f t="shared" si="0"/>
        <v>木</v>
      </c>
      <c r="O22" s="40">
        <f t="shared" si="0"/>
        <v>0</v>
      </c>
      <c r="P22" s="14">
        <f t="shared" si="0"/>
        <v>0</v>
      </c>
      <c r="Q22" s="24"/>
      <c r="R22" s="243"/>
      <c r="S22" s="244"/>
      <c r="T22" s="23"/>
      <c r="U22" s="24"/>
    </row>
    <row r="23" spans="1:21" ht="46.5" customHeight="1">
      <c r="A23">
        <v>190</v>
      </c>
      <c r="C23" s="11">
        <v>42924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54"/>
      <c r="I23" s="255"/>
      <c r="J23" s="14"/>
      <c r="K23" s="12"/>
      <c r="L23" s="32"/>
      <c r="M23" s="11">
        <f t="shared" si="0"/>
        <v>42924</v>
      </c>
      <c r="N23" s="12" t="str">
        <f t="shared" si="0"/>
        <v>金</v>
      </c>
      <c r="O23" s="40">
        <f t="shared" si="0"/>
        <v>0</v>
      </c>
      <c r="P23" s="14">
        <f t="shared" si="0"/>
        <v>0</v>
      </c>
      <c r="Q23" s="24"/>
      <c r="R23" s="243"/>
      <c r="S23" s="244"/>
      <c r="T23" s="23"/>
      <c r="U23" s="24"/>
    </row>
    <row r="24" spans="1:21" ht="46.5" customHeight="1">
      <c r="A24">
        <v>191</v>
      </c>
      <c r="C24" s="11">
        <v>42925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54"/>
      <c r="I24" s="255"/>
      <c r="J24" s="14"/>
      <c r="K24" s="12"/>
      <c r="L24" s="32"/>
      <c r="M24" s="11">
        <f t="shared" si="0"/>
        <v>42925</v>
      </c>
      <c r="N24" s="12" t="str">
        <f t="shared" si="0"/>
        <v>土</v>
      </c>
      <c r="O24" s="40">
        <f t="shared" si="0"/>
        <v>0</v>
      </c>
      <c r="P24" s="14">
        <f t="shared" si="0"/>
        <v>0</v>
      </c>
      <c r="Q24" s="24"/>
      <c r="R24" s="243"/>
      <c r="S24" s="244"/>
      <c r="T24" s="23"/>
      <c r="U24" s="24"/>
    </row>
    <row r="25" spans="1:21" ht="46.5" customHeight="1">
      <c r="A25">
        <v>192</v>
      </c>
      <c r="C25" s="11">
        <v>42926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54"/>
      <c r="I25" s="255"/>
      <c r="J25" s="14"/>
      <c r="K25" s="12"/>
      <c r="L25" s="32"/>
      <c r="M25" s="11">
        <f t="shared" si="0"/>
        <v>42926</v>
      </c>
      <c r="N25" s="12" t="str">
        <f t="shared" si="0"/>
        <v>日</v>
      </c>
      <c r="O25" s="40">
        <f t="shared" si="0"/>
        <v>0</v>
      </c>
      <c r="P25" s="14">
        <f t="shared" si="0"/>
        <v>0</v>
      </c>
      <c r="Q25" s="24"/>
      <c r="R25" s="243"/>
      <c r="S25" s="244"/>
      <c r="T25" s="23"/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193</v>
      </c>
      <c r="C36" s="11">
        <v>42927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54"/>
      <c r="I36" s="255"/>
      <c r="J36" s="14"/>
      <c r="K36" s="12"/>
      <c r="L36" s="32"/>
      <c r="M36" s="11">
        <f t="shared" ref="M36:O46" si="1">C36</f>
        <v>42927</v>
      </c>
      <c r="N36" s="12" t="str">
        <f t="shared" si="1"/>
        <v>月</v>
      </c>
      <c r="O36" s="40">
        <f>E36</f>
        <v>0</v>
      </c>
      <c r="P36" s="14">
        <f t="shared" ref="P36:P46" si="2">F36</f>
        <v>0</v>
      </c>
      <c r="Q36" s="24"/>
      <c r="R36" s="243"/>
      <c r="S36" s="244"/>
      <c r="T36" s="23"/>
      <c r="U36" s="24"/>
    </row>
    <row r="37" spans="1:21" ht="46.5" customHeight="1">
      <c r="A37">
        <v>194</v>
      </c>
      <c r="C37" s="11">
        <v>42928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54"/>
      <c r="I37" s="255"/>
      <c r="J37" s="14"/>
      <c r="K37" s="12"/>
      <c r="L37" s="32"/>
      <c r="M37" s="11">
        <f t="shared" si="1"/>
        <v>42928</v>
      </c>
      <c r="N37" s="12" t="str">
        <f t="shared" si="1"/>
        <v>火</v>
      </c>
      <c r="O37" s="40">
        <f t="shared" si="1"/>
        <v>0</v>
      </c>
      <c r="P37" s="14">
        <f t="shared" si="2"/>
        <v>0</v>
      </c>
      <c r="Q37" s="24"/>
      <c r="R37" s="243"/>
      <c r="S37" s="244"/>
      <c r="T37" s="23"/>
      <c r="U37" s="24"/>
    </row>
    <row r="38" spans="1:21" ht="46.5" customHeight="1">
      <c r="A38">
        <v>195</v>
      </c>
      <c r="C38" s="11">
        <v>42929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54"/>
      <c r="I38" s="255"/>
      <c r="J38" s="14"/>
      <c r="K38" s="12"/>
      <c r="L38" s="32"/>
      <c r="M38" s="11">
        <f t="shared" si="1"/>
        <v>42929</v>
      </c>
      <c r="N38" s="12" t="str">
        <f t="shared" si="1"/>
        <v>水</v>
      </c>
      <c r="O38" s="40">
        <f t="shared" si="1"/>
        <v>0</v>
      </c>
      <c r="P38" s="14">
        <f t="shared" si="2"/>
        <v>0</v>
      </c>
      <c r="Q38" s="24"/>
      <c r="R38" s="243"/>
      <c r="S38" s="244"/>
      <c r="T38" s="23"/>
      <c r="U38" s="24"/>
    </row>
    <row r="39" spans="1:21" ht="46.5" customHeight="1">
      <c r="A39">
        <v>196</v>
      </c>
      <c r="C39" s="11">
        <v>42930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54"/>
      <c r="I39" s="255"/>
      <c r="J39" s="14"/>
      <c r="K39" s="12"/>
      <c r="L39" s="32"/>
      <c r="M39" s="11">
        <f t="shared" si="1"/>
        <v>42930</v>
      </c>
      <c r="N39" s="12" t="str">
        <f t="shared" si="1"/>
        <v>木</v>
      </c>
      <c r="O39" s="40">
        <f t="shared" si="1"/>
        <v>0</v>
      </c>
      <c r="P39" s="14">
        <f t="shared" si="2"/>
        <v>0</v>
      </c>
      <c r="Q39" s="24"/>
      <c r="R39" s="243"/>
      <c r="S39" s="244"/>
      <c r="T39" s="23"/>
      <c r="U39" s="24"/>
    </row>
    <row r="40" spans="1:21" ht="46.5" customHeight="1">
      <c r="A40">
        <v>197</v>
      </c>
      <c r="C40" s="11">
        <v>42931</v>
      </c>
      <c r="D40" s="12" t="str">
        <f>INDEX(ｶﾚﾝﾀﾞｰ!$C$5:$QQ$44,VLOOKUP(初期入力!$D$4,初期入力!$H$3:$J$18,3,0),A40)</f>
        <v>金</v>
      </c>
      <c r="E40" s="41"/>
      <c r="F40" s="23"/>
      <c r="G40" s="12"/>
      <c r="H40" s="254"/>
      <c r="I40" s="255"/>
      <c r="J40" s="14"/>
      <c r="K40" s="12"/>
      <c r="L40" s="32"/>
      <c r="M40" s="11">
        <f t="shared" si="1"/>
        <v>42931</v>
      </c>
      <c r="N40" s="12" t="str">
        <f t="shared" si="1"/>
        <v>金</v>
      </c>
      <c r="O40" s="40">
        <f t="shared" si="1"/>
        <v>0</v>
      </c>
      <c r="P40" s="14">
        <f t="shared" si="2"/>
        <v>0</v>
      </c>
      <c r="Q40" s="24"/>
      <c r="R40" s="243"/>
      <c r="S40" s="244"/>
      <c r="T40" s="23"/>
      <c r="U40" s="24"/>
    </row>
    <row r="41" spans="1:21" ht="46.5" customHeight="1">
      <c r="A41">
        <v>198</v>
      </c>
      <c r="C41" s="11">
        <v>42932</v>
      </c>
      <c r="D41" s="12" t="str">
        <f>INDEX(ｶﾚﾝﾀﾞｰ!$C$5:$QQ$44,VLOOKUP(初期入力!$D$4,初期入力!$H$3:$J$18,3,0),A41)</f>
        <v>土</v>
      </c>
      <c r="E41" s="41"/>
      <c r="F41" s="23"/>
      <c r="G41" s="12"/>
      <c r="H41" s="254"/>
      <c r="I41" s="255"/>
      <c r="J41" s="14"/>
      <c r="K41" s="12"/>
      <c r="L41" s="32"/>
      <c r="M41" s="11">
        <f t="shared" si="1"/>
        <v>42932</v>
      </c>
      <c r="N41" s="12" t="str">
        <f t="shared" si="1"/>
        <v>土</v>
      </c>
      <c r="O41" s="40">
        <f t="shared" si="1"/>
        <v>0</v>
      </c>
      <c r="P41" s="14">
        <f t="shared" si="2"/>
        <v>0</v>
      </c>
      <c r="Q41" s="24"/>
      <c r="R41" s="243"/>
      <c r="S41" s="244"/>
      <c r="T41" s="23"/>
      <c r="U41" s="24"/>
    </row>
    <row r="42" spans="1:21" ht="46.5" customHeight="1">
      <c r="A42">
        <v>199</v>
      </c>
      <c r="C42" s="11">
        <v>42933</v>
      </c>
      <c r="D42" s="12" t="str">
        <f>INDEX(ｶﾚﾝﾀﾞｰ!$C$5:$QQ$44,VLOOKUP(初期入力!$D$4,初期入力!$H$3:$J$18,3,0),A42)</f>
        <v>日</v>
      </c>
      <c r="E42" s="41"/>
      <c r="F42" s="23"/>
      <c r="G42" s="12"/>
      <c r="H42" s="254"/>
      <c r="I42" s="255"/>
      <c r="J42" s="14"/>
      <c r="K42" s="12"/>
      <c r="L42" s="32"/>
      <c r="M42" s="11">
        <f t="shared" si="1"/>
        <v>42933</v>
      </c>
      <c r="N42" s="12" t="str">
        <f t="shared" si="1"/>
        <v>日</v>
      </c>
      <c r="O42" s="40">
        <f t="shared" si="1"/>
        <v>0</v>
      </c>
      <c r="P42" s="14">
        <f t="shared" si="2"/>
        <v>0</v>
      </c>
      <c r="Q42" s="24"/>
      <c r="R42" s="243"/>
      <c r="S42" s="244"/>
      <c r="T42" s="23"/>
      <c r="U42" s="24"/>
    </row>
    <row r="43" spans="1:21" ht="46.5" customHeight="1">
      <c r="A43">
        <v>200</v>
      </c>
      <c r="C43" s="11">
        <v>42934</v>
      </c>
      <c r="D43" s="12" t="str">
        <f>INDEX(ｶﾚﾝﾀﾞｰ!$C$5:$QQ$44,VLOOKUP(初期入力!$D$4,初期入力!$H$3:$J$18,3,0),A43)</f>
        <v>月</v>
      </c>
      <c r="E43" s="41"/>
      <c r="F43" s="23"/>
      <c r="G43" s="12"/>
      <c r="H43" s="254"/>
      <c r="I43" s="255"/>
      <c r="J43" s="14"/>
      <c r="K43" s="12"/>
      <c r="L43" s="32"/>
      <c r="M43" s="11">
        <f t="shared" si="1"/>
        <v>42934</v>
      </c>
      <c r="N43" s="12" t="str">
        <f t="shared" si="1"/>
        <v>月</v>
      </c>
      <c r="O43" s="40">
        <f t="shared" si="1"/>
        <v>0</v>
      </c>
      <c r="P43" s="14">
        <f t="shared" si="2"/>
        <v>0</v>
      </c>
      <c r="Q43" s="24"/>
      <c r="R43" s="243"/>
      <c r="S43" s="244"/>
      <c r="T43" s="23"/>
      <c r="U43" s="24"/>
    </row>
    <row r="44" spans="1:21" ht="46.5" customHeight="1">
      <c r="A44">
        <v>201</v>
      </c>
      <c r="C44" s="11">
        <v>42935</v>
      </c>
      <c r="D44" s="12" t="str">
        <f>INDEX(ｶﾚﾝﾀﾞｰ!$C$5:$QQ$44,VLOOKUP(初期入力!$D$4,初期入力!$H$3:$J$18,3,0),A44)</f>
        <v>火</v>
      </c>
      <c r="E44" s="41"/>
      <c r="F44" s="23"/>
      <c r="G44" s="12"/>
      <c r="H44" s="254"/>
      <c r="I44" s="255"/>
      <c r="J44" s="14"/>
      <c r="K44" s="12"/>
      <c r="L44" s="32"/>
      <c r="M44" s="11">
        <f t="shared" si="1"/>
        <v>42935</v>
      </c>
      <c r="N44" s="12" t="str">
        <f t="shared" si="1"/>
        <v>火</v>
      </c>
      <c r="O44" s="40">
        <f t="shared" si="1"/>
        <v>0</v>
      </c>
      <c r="P44" s="14">
        <f t="shared" si="2"/>
        <v>0</v>
      </c>
      <c r="Q44" s="24"/>
      <c r="R44" s="243"/>
      <c r="S44" s="244"/>
      <c r="T44" s="23"/>
      <c r="U44" s="24"/>
    </row>
    <row r="45" spans="1:21" ht="46.5" customHeight="1">
      <c r="A45">
        <v>202</v>
      </c>
      <c r="C45" s="11">
        <v>42936</v>
      </c>
      <c r="D45" s="12" t="str">
        <f>INDEX(ｶﾚﾝﾀﾞｰ!$C$5:$QQ$44,VLOOKUP(初期入力!$D$4,初期入力!$H$3:$J$18,3,0),A45)</f>
        <v>水</v>
      </c>
      <c r="E45" s="41"/>
      <c r="F45" s="23"/>
      <c r="G45" s="12"/>
      <c r="H45" s="254"/>
      <c r="I45" s="255"/>
      <c r="J45" s="14"/>
      <c r="K45" s="12"/>
      <c r="L45" s="32"/>
      <c r="M45" s="11">
        <f t="shared" si="1"/>
        <v>42936</v>
      </c>
      <c r="N45" s="12" t="str">
        <f t="shared" si="1"/>
        <v>水</v>
      </c>
      <c r="O45" s="40">
        <f t="shared" si="1"/>
        <v>0</v>
      </c>
      <c r="P45" s="14">
        <f t="shared" si="2"/>
        <v>0</v>
      </c>
      <c r="Q45" s="24"/>
      <c r="R45" s="243"/>
      <c r="S45" s="244"/>
      <c r="T45" s="23"/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203</v>
      </c>
      <c r="C56" s="11">
        <v>42937</v>
      </c>
      <c r="D56" s="12" t="str">
        <f>INDEX(ｶﾚﾝﾀﾞｰ!$C$5:$QQ$44,VLOOKUP(初期入力!$D$4,初期入力!$H$3:$J$18,3,0),A56)</f>
        <v>木</v>
      </c>
      <c r="E56" s="41"/>
      <c r="F56" s="23"/>
      <c r="G56" s="12"/>
      <c r="H56" s="254"/>
      <c r="I56" s="255"/>
      <c r="J56" s="14"/>
      <c r="K56" s="12"/>
      <c r="L56" s="32"/>
      <c r="M56" s="11">
        <f t="shared" ref="M56:O66" si="3">C56</f>
        <v>42937</v>
      </c>
      <c r="N56" s="12" t="str">
        <f t="shared" si="3"/>
        <v>木</v>
      </c>
      <c r="O56" s="40">
        <f>E56</f>
        <v>0</v>
      </c>
      <c r="P56" s="14">
        <f t="shared" ref="P56:P66" si="4">F56</f>
        <v>0</v>
      </c>
      <c r="Q56" s="24"/>
      <c r="R56" s="243"/>
      <c r="S56" s="244"/>
      <c r="T56" s="23"/>
      <c r="U56" s="24"/>
    </row>
    <row r="57" spans="1:21" ht="46.5" customHeight="1">
      <c r="A57">
        <v>204</v>
      </c>
      <c r="C57" s="11">
        <v>42938</v>
      </c>
      <c r="D57" s="12" t="str">
        <f>INDEX(ｶﾚﾝﾀﾞｰ!$C$5:$QQ$44,VLOOKUP(初期入力!$D$4,初期入力!$H$3:$J$18,3,0),A57)</f>
        <v>金</v>
      </c>
      <c r="E57" s="41"/>
      <c r="F57" s="23"/>
      <c r="G57" s="12"/>
      <c r="H57" s="254"/>
      <c r="I57" s="255"/>
      <c r="J57" s="14"/>
      <c r="K57" s="12"/>
      <c r="L57" s="32"/>
      <c r="M57" s="11">
        <f t="shared" si="3"/>
        <v>42938</v>
      </c>
      <c r="N57" s="12" t="str">
        <f t="shared" si="3"/>
        <v>金</v>
      </c>
      <c r="O57" s="40">
        <f t="shared" si="3"/>
        <v>0</v>
      </c>
      <c r="P57" s="14">
        <f t="shared" si="4"/>
        <v>0</v>
      </c>
      <c r="Q57" s="24"/>
      <c r="R57" s="243"/>
      <c r="S57" s="244"/>
      <c r="T57" s="23"/>
      <c r="U57" s="24"/>
    </row>
    <row r="58" spans="1:21" ht="46.5" customHeight="1">
      <c r="A58">
        <v>205</v>
      </c>
      <c r="C58" s="11">
        <v>42939</v>
      </c>
      <c r="D58" s="12" t="str">
        <f>INDEX(ｶﾚﾝﾀﾞｰ!$C$5:$QQ$44,VLOOKUP(初期入力!$D$4,初期入力!$H$3:$J$18,3,0),A58)</f>
        <v>土</v>
      </c>
      <c r="E58" s="41"/>
      <c r="F58" s="23"/>
      <c r="G58" s="10"/>
      <c r="H58" s="254"/>
      <c r="I58" s="255"/>
      <c r="J58" s="14"/>
      <c r="K58" s="12"/>
      <c r="L58" s="32"/>
      <c r="M58" s="11">
        <f t="shared" si="3"/>
        <v>42939</v>
      </c>
      <c r="N58" s="12" t="str">
        <f t="shared" si="3"/>
        <v>土</v>
      </c>
      <c r="O58" s="40">
        <f t="shared" si="3"/>
        <v>0</v>
      </c>
      <c r="P58" s="14">
        <f t="shared" si="4"/>
        <v>0</v>
      </c>
      <c r="Q58" s="24"/>
      <c r="R58" s="243"/>
      <c r="S58" s="244"/>
      <c r="T58" s="23"/>
      <c r="U58" s="24"/>
    </row>
    <row r="59" spans="1:21" ht="46.5" customHeight="1">
      <c r="A59">
        <v>206</v>
      </c>
      <c r="C59" s="11">
        <v>42940</v>
      </c>
      <c r="D59" s="12" t="str">
        <f>INDEX(ｶﾚﾝﾀﾞｰ!$C$5:$QQ$44,VLOOKUP(初期入力!$D$4,初期入力!$H$3:$J$18,3,0),A59)</f>
        <v>日</v>
      </c>
      <c r="E59" s="41"/>
      <c r="F59" s="23"/>
      <c r="G59" s="10"/>
      <c r="H59" s="254"/>
      <c r="I59" s="255"/>
      <c r="J59" s="14"/>
      <c r="K59" s="12"/>
      <c r="L59" s="32"/>
      <c r="M59" s="11">
        <f t="shared" si="3"/>
        <v>42940</v>
      </c>
      <c r="N59" s="12" t="str">
        <f t="shared" si="3"/>
        <v>日</v>
      </c>
      <c r="O59" s="40">
        <f t="shared" si="3"/>
        <v>0</v>
      </c>
      <c r="P59" s="14">
        <f t="shared" si="4"/>
        <v>0</v>
      </c>
      <c r="Q59" s="24"/>
      <c r="R59" s="243"/>
      <c r="S59" s="244"/>
      <c r="T59" s="23"/>
      <c r="U59" s="24"/>
    </row>
    <row r="60" spans="1:21" ht="46.5" customHeight="1">
      <c r="A60">
        <v>207</v>
      </c>
      <c r="C60" s="11">
        <v>42941</v>
      </c>
      <c r="D60" s="12" t="str">
        <f>INDEX(ｶﾚﾝﾀﾞｰ!$C$5:$QQ$44,VLOOKUP(初期入力!$D$4,初期入力!$H$3:$J$18,3,0),A60)</f>
        <v>月</v>
      </c>
      <c r="E60" s="41"/>
      <c r="F60" s="23"/>
      <c r="G60" s="12"/>
      <c r="H60" s="254"/>
      <c r="I60" s="255"/>
      <c r="J60" s="14"/>
      <c r="K60" s="12"/>
      <c r="L60" s="32"/>
      <c r="M60" s="11">
        <f t="shared" si="3"/>
        <v>42941</v>
      </c>
      <c r="N60" s="12" t="str">
        <f t="shared" si="3"/>
        <v>月</v>
      </c>
      <c r="O60" s="40">
        <f t="shared" si="3"/>
        <v>0</v>
      </c>
      <c r="P60" s="14">
        <f t="shared" si="4"/>
        <v>0</v>
      </c>
      <c r="Q60" s="24"/>
      <c r="R60" s="243"/>
      <c r="S60" s="244"/>
      <c r="T60" s="23"/>
      <c r="U60" s="24"/>
    </row>
    <row r="61" spans="1:21" ht="46.5" customHeight="1">
      <c r="A61">
        <v>208</v>
      </c>
      <c r="C61" s="11">
        <v>42942</v>
      </c>
      <c r="D61" s="12" t="str">
        <f>INDEX(ｶﾚﾝﾀﾞｰ!$C$5:$QQ$44,VLOOKUP(初期入力!$D$4,初期入力!$H$3:$J$18,3,0),A61)</f>
        <v>火</v>
      </c>
      <c r="E61" s="41"/>
      <c r="F61" s="23"/>
      <c r="G61" s="12"/>
      <c r="H61" s="254"/>
      <c r="I61" s="255"/>
      <c r="J61" s="14"/>
      <c r="K61" s="12"/>
      <c r="L61" s="32"/>
      <c r="M61" s="11">
        <f t="shared" si="3"/>
        <v>42942</v>
      </c>
      <c r="N61" s="12" t="str">
        <f t="shared" si="3"/>
        <v>火</v>
      </c>
      <c r="O61" s="40">
        <f t="shared" si="3"/>
        <v>0</v>
      </c>
      <c r="P61" s="14">
        <f t="shared" si="4"/>
        <v>0</v>
      </c>
      <c r="Q61" s="24"/>
      <c r="R61" s="243"/>
      <c r="S61" s="244"/>
      <c r="T61" s="23"/>
      <c r="U61" s="24"/>
    </row>
    <row r="62" spans="1:21" ht="46.5" customHeight="1">
      <c r="A62">
        <v>209</v>
      </c>
      <c r="C62" s="11">
        <v>42943</v>
      </c>
      <c r="D62" s="12" t="str">
        <f>INDEX(ｶﾚﾝﾀﾞｰ!$C$5:$QQ$44,VLOOKUP(初期入力!$D$4,初期入力!$H$3:$J$18,3,0),A62)</f>
        <v>水</v>
      </c>
      <c r="E62" s="41"/>
      <c r="F62" s="23"/>
      <c r="G62" s="12"/>
      <c r="H62" s="254"/>
      <c r="I62" s="255"/>
      <c r="J62" s="14"/>
      <c r="K62" s="12"/>
      <c r="L62" s="32"/>
      <c r="M62" s="11">
        <f t="shared" si="3"/>
        <v>42943</v>
      </c>
      <c r="N62" s="12" t="str">
        <f t="shared" si="3"/>
        <v>水</v>
      </c>
      <c r="O62" s="40">
        <f t="shared" si="3"/>
        <v>0</v>
      </c>
      <c r="P62" s="14">
        <f t="shared" si="4"/>
        <v>0</v>
      </c>
      <c r="Q62" s="24"/>
      <c r="R62" s="243"/>
      <c r="S62" s="244"/>
      <c r="T62" s="23"/>
      <c r="U62" s="24"/>
    </row>
    <row r="63" spans="1:21" ht="46.5" customHeight="1">
      <c r="A63">
        <v>210</v>
      </c>
      <c r="C63" s="11">
        <v>42944</v>
      </c>
      <c r="D63" s="12" t="str">
        <f>INDEX(ｶﾚﾝﾀﾞｰ!$C$5:$QQ$44,VLOOKUP(初期入力!$D$4,初期入力!$H$3:$J$18,3,0),A63)</f>
        <v>木</v>
      </c>
      <c r="E63" s="41"/>
      <c r="F63" s="23"/>
      <c r="G63" s="12"/>
      <c r="H63" s="254"/>
      <c r="I63" s="255"/>
      <c r="J63" s="14"/>
      <c r="K63" s="12"/>
      <c r="L63" s="32"/>
      <c r="M63" s="11">
        <f t="shared" si="3"/>
        <v>42944</v>
      </c>
      <c r="N63" s="12" t="str">
        <f t="shared" si="3"/>
        <v>木</v>
      </c>
      <c r="O63" s="40">
        <f t="shared" si="3"/>
        <v>0</v>
      </c>
      <c r="P63" s="14">
        <f t="shared" si="4"/>
        <v>0</v>
      </c>
      <c r="Q63" s="24"/>
      <c r="R63" s="243"/>
      <c r="S63" s="244"/>
      <c r="T63" s="23"/>
      <c r="U63" s="24"/>
    </row>
    <row r="64" spans="1:21" ht="46.5" customHeight="1">
      <c r="A64">
        <v>211</v>
      </c>
      <c r="C64" s="11">
        <v>42945</v>
      </c>
      <c r="D64" s="12" t="str">
        <f>INDEX(ｶﾚﾝﾀﾞｰ!$C$5:$QQ$44,VLOOKUP(初期入力!$D$4,初期入力!$H$3:$J$18,3,0),A64)</f>
        <v>金</v>
      </c>
      <c r="E64" s="41"/>
      <c r="F64" s="23"/>
      <c r="G64" s="12"/>
      <c r="H64" s="254"/>
      <c r="I64" s="255"/>
      <c r="J64" s="14"/>
      <c r="K64" s="12"/>
      <c r="L64" s="32"/>
      <c r="M64" s="11">
        <f t="shared" si="3"/>
        <v>42945</v>
      </c>
      <c r="N64" s="12" t="str">
        <f t="shared" si="3"/>
        <v>金</v>
      </c>
      <c r="O64" s="40">
        <f t="shared" si="3"/>
        <v>0</v>
      </c>
      <c r="P64" s="14">
        <f t="shared" si="4"/>
        <v>0</v>
      </c>
      <c r="Q64" s="24"/>
      <c r="R64" s="243"/>
      <c r="S64" s="244"/>
      <c r="T64" s="23"/>
      <c r="U64" s="24"/>
    </row>
    <row r="65" spans="1:21" ht="46.5" customHeight="1">
      <c r="A65">
        <v>212</v>
      </c>
      <c r="C65" s="11">
        <v>42946</v>
      </c>
      <c r="D65" s="12" t="str">
        <f>INDEX(ｶﾚﾝﾀﾞｰ!$C$5:$QQ$44,VLOOKUP(初期入力!$D$4,初期入力!$H$3:$J$18,3,0),A65)</f>
        <v>土</v>
      </c>
      <c r="E65" s="41"/>
      <c r="F65" s="23"/>
      <c r="G65" s="12"/>
      <c r="H65" s="254"/>
      <c r="I65" s="255"/>
      <c r="J65" s="14"/>
      <c r="K65" s="12"/>
      <c r="L65" s="32"/>
      <c r="M65" s="11">
        <f t="shared" si="3"/>
        <v>42946</v>
      </c>
      <c r="N65" s="12" t="str">
        <f t="shared" si="3"/>
        <v>土</v>
      </c>
      <c r="O65" s="40">
        <f t="shared" si="3"/>
        <v>0</v>
      </c>
      <c r="P65" s="14">
        <f t="shared" si="4"/>
        <v>0</v>
      </c>
      <c r="Q65" s="24"/>
      <c r="R65" s="243"/>
      <c r="S65" s="244"/>
      <c r="T65" s="23"/>
      <c r="U65" s="24"/>
    </row>
    <row r="66" spans="1:21" ht="46.5" customHeight="1">
      <c r="A66">
        <v>213</v>
      </c>
      <c r="C66" s="11">
        <v>42947</v>
      </c>
      <c r="D66" s="12" t="str">
        <f>INDEX(ｶﾚﾝﾀﾞｰ!$C$5:$QQ$44,VLOOKUP(初期入力!$D$4,初期入力!$H$3:$J$18,3,0),A66)</f>
        <v>日</v>
      </c>
      <c r="E66" s="41"/>
      <c r="F66" s="23"/>
      <c r="G66" s="12"/>
      <c r="H66" s="254"/>
      <c r="I66" s="255"/>
      <c r="J66" s="14"/>
      <c r="K66" s="12"/>
      <c r="L66" s="32"/>
      <c r="M66" s="11">
        <f t="shared" si="3"/>
        <v>42947</v>
      </c>
      <c r="N66" s="12" t="str">
        <f t="shared" si="3"/>
        <v>日</v>
      </c>
      <c r="O66" s="40">
        <f t="shared" si="3"/>
        <v>0</v>
      </c>
      <c r="P66" s="14">
        <f t="shared" si="4"/>
        <v>0</v>
      </c>
      <c r="Q66" s="24"/>
      <c r="R66" s="243"/>
      <c r="S66" s="244"/>
      <c r="T66" s="23"/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68</v>
      </c>
      <c r="D1" s="67" t="e">
        <f>#REF!</f>
        <v>#REF!</v>
      </c>
      <c r="E1" s="68" t="e">
        <f>#REF!</f>
        <v>#REF!</v>
      </c>
      <c r="Q1" s="73" t="s">
        <v>69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18</v>
      </c>
      <c r="M3" s="13" t="s">
        <v>18</v>
      </c>
    </row>
    <row r="4" spans="1:24" ht="18.75">
      <c r="C4" s="250" t="s">
        <v>29</v>
      </c>
      <c r="D4" s="250"/>
      <c r="E4" s="250"/>
      <c r="F4" s="250"/>
      <c r="G4" s="250"/>
      <c r="H4" s="250"/>
      <c r="I4" s="250"/>
      <c r="J4" s="250"/>
      <c r="K4" s="250"/>
      <c r="L4" s="5"/>
      <c r="M4" s="250" t="s">
        <v>30</v>
      </c>
      <c r="N4" s="250"/>
      <c r="O4" s="250"/>
      <c r="P4" s="250"/>
      <c r="Q4" s="250"/>
      <c r="R4" s="250"/>
      <c r="S4" s="250"/>
      <c r="T4" s="250"/>
      <c r="U4" s="250"/>
      <c r="V4" s="5"/>
      <c r="W4" s="5"/>
    </row>
    <row r="5" spans="1:24">
      <c r="C5" s="6"/>
      <c r="M5" s="6"/>
      <c r="X5" s="3"/>
    </row>
    <row r="6" spans="1:24">
      <c r="C6" s="6"/>
      <c r="I6" s="251" t="e">
        <f>初期入力!#REF!</f>
        <v>#REF!</v>
      </c>
      <c r="J6" s="251"/>
      <c r="K6" s="251"/>
      <c r="M6" s="6"/>
      <c r="S6" s="251" t="e">
        <f>初期入力!#REF!</f>
        <v>#REF!</v>
      </c>
      <c r="T6" s="251"/>
      <c r="U6" s="251"/>
      <c r="X6" s="2" t="s">
        <v>12</v>
      </c>
    </row>
    <row r="7" spans="1:24" ht="13.5" customHeight="1">
      <c r="C7" s="4"/>
      <c r="D7" s="251" t="str">
        <f>初期入力!$D$5</f>
        <v>●●工事</v>
      </c>
      <c r="E7" s="251"/>
      <c r="F7" s="251"/>
      <c r="I7" s="251"/>
      <c r="J7" s="251"/>
      <c r="K7" s="251"/>
      <c r="M7" s="4"/>
      <c r="N7" s="251" t="str">
        <f>初期入力!$D$5</f>
        <v>●●工事</v>
      </c>
      <c r="O7" s="251"/>
      <c r="P7" s="251"/>
      <c r="S7" s="251"/>
      <c r="T7" s="251"/>
      <c r="U7" s="251"/>
      <c r="X7" s="2" t="s">
        <v>31</v>
      </c>
    </row>
    <row r="8" spans="1:24" ht="14.25">
      <c r="C8" s="8" t="s">
        <v>25</v>
      </c>
      <c r="D8" s="252"/>
      <c r="E8" s="252"/>
      <c r="F8" s="252"/>
      <c r="H8" s="9" t="s">
        <v>26</v>
      </c>
      <c r="I8" s="252"/>
      <c r="J8" s="252"/>
      <c r="K8" s="252"/>
      <c r="L8" s="27"/>
      <c r="M8" s="8" t="s">
        <v>25</v>
      </c>
      <c r="N8" s="252"/>
      <c r="O8" s="252"/>
      <c r="P8" s="252"/>
      <c r="R8" s="9" t="s">
        <v>26</v>
      </c>
      <c r="S8" s="252"/>
      <c r="T8" s="252"/>
      <c r="U8" s="252"/>
    </row>
    <row r="9" spans="1:24">
      <c r="W9" s="3"/>
      <c r="X9" s="3"/>
    </row>
    <row r="10" spans="1:24" ht="14.25">
      <c r="C10" s="4"/>
      <c r="H10" s="8" t="s">
        <v>27</v>
      </c>
      <c r="I10" s="253" t="e">
        <f>初期入力!#REF!</f>
        <v>#REF!</v>
      </c>
      <c r="J10" s="253"/>
      <c r="K10" s="253"/>
      <c r="L10" s="27"/>
      <c r="M10" s="4"/>
      <c r="R10" s="8" t="s">
        <v>27</v>
      </c>
      <c r="S10" s="253" t="e">
        <f>初期入力!#REF!</f>
        <v>#REF!</v>
      </c>
      <c r="T10" s="253"/>
      <c r="U10" s="253"/>
      <c r="W10" s="43" t="s">
        <v>15</v>
      </c>
      <c r="X10" s="2" t="s">
        <v>34</v>
      </c>
    </row>
    <row r="11" spans="1:24">
      <c r="C11" s="4"/>
      <c r="M11" s="4"/>
      <c r="W11" s="44" t="s">
        <v>14</v>
      </c>
      <c r="X11" s="2" t="s">
        <v>43</v>
      </c>
    </row>
    <row r="12" spans="1:24">
      <c r="C12" s="245" t="s">
        <v>32</v>
      </c>
      <c r="D12" s="245" t="s">
        <v>33</v>
      </c>
      <c r="E12" s="248" t="s">
        <v>19</v>
      </c>
      <c r="F12" s="249"/>
      <c r="G12" s="249" t="s">
        <v>20</v>
      </c>
      <c r="H12" s="249"/>
      <c r="I12" s="249"/>
      <c r="J12" s="249"/>
      <c r="K12" s="249"/>
      <c r="L12" s="32"/>
      <c r="M12" s="245" t="s">
        <v>32</v>
      </c>
      <c r="N12" s="245" t="s">
        <v>33</v>
      </c>
      <c r="O12" s="248" t="s">
        <v>19</v>
      </c>
      <c r="P12" s="249"/>
      <c r="Q12" s="249" t="s">
        <v>20</v>
      </c>
      <c r="R12" s="249"/>
      <c r="S12" s="249"/>
      <c r="T12" s="249"/>
      <c r="U12" s="249"/>
    </row>
    <row r="13" spans="1:24">
      <c r="C13" s="246"/>
      <c r="D13" s="246"/>
      <c r="E13" s="248"/>
      <c r="F13" s="249"/>
      <c r="G13" s="249"/>
      <c r="H13" s="249"/>
      <c r="I13" s="249"/>
      <c r="J13" s="249"/>
      <c r="K13" s="249"/>
      <c r="L13" s="32"/>
      <c r="M13" s="246"/>
      <c r="N13" s="246"/>
      <c r="O13" s="248"/>
      <c r="P13" s="249"/>
      <c r="Q13" s="249"/>
      <c r="R13" s="249"/>
      <c r="S13" s="249"/>
      <c r="T13" s="249"/>
      <c r="U13" s="249"/>
    </row>
    <row r="14" spans="1:24">
      <c r="C14" s="246"/>
      <c r="D14" s="246"/>
      <c r="E14" s="248" t="s">
        <v>21</v>
      </c>
      <c r="F14" s="249"/>
      <c r="G14" s="249" t="s">
        <v>28</v>
      </c>
      <c r="H14" s="249" t="s">
        <v>22</v>
      </c>
      <c r="I14" s="249"/>
      <c r="J14" s="249"/>
      <c r="K14" s="249" t="s">
        <v>23</v>
      </c>
      <c r="L14" s="32"/>
      <c r="M14" s="246"/>
      <c r="N14" s="246"/>
      <c r="O14" s="248" t="s">
        <v>21</v>
      </c>
      <c r="P14" s="249"/>
      <c r="Q14" s="249" t="s">
        <v>28</v>
      </c>
      <c r="R14" s="249" t="s">
        <v>22</v>
      </c>
      <c r="S14" s="249"/>
      <c r="T14" s="249"/>
      <c r="U14" s="249" t="s">
        <v>23</v>
      </c>
    </row>
    <row r="15" spans="1:24">
      <c r="C15" s="247"/>
      <c r="D15" s="247"/>
      <c r="E15" s="248"/>
      <c r="F15" s="249"/>
      <c r="G15" s="249"/>
      <c r="H15" s="249"/>
      <c r="I15" s="249"/>
      <c r="J15" s="249"/>
      <c r="K15" s="249"/>
      <c r="L15" s="32"/>
      <c r="M15" s="247"/>
      <c r="N15" s="247"/>
      <c r="O15" s="248"/>
      <c r="P15" s="249"/>
      <c r="Q15" s="249"/>
      <c r="R15" s="249"/>
      <c r="S15" s="249"/>
      <c r="T15" s="249"/>
      <c r="U15" s="249"/>
    </row>
    <row r="16" spans="1:24" ht="46.5" customHeight="1">
      <c r="A16">
        <v>214</v>
      </c>
      <c r="C16" s="11">
        <v>42948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54"/>
      <c r="I16" s="255"/>
      <c r="J16" s="14"/>
      <c r="K16" s="12"/>
      <c r="L16" s="32"/>
      <c r="M16" s="11">
        <f>C16</f>
        <v>42948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43"/>
      <c r="S16" s="244"/>
      <c r="T16" s="23"/>
      <c r="U16" s="24"/>
    </row>
    <row r="17" spans="1:21" ht="46.5" customHeight="1">
      <c r="A17">
        <v>215</v>
      </c>
      <c r="C17" s="11">
        <v>42949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54"/>
      <c r="I17" s="255"/>
      <c r="J17" s="14"/>
      <c r="K17" s="12"/>
      <c r="L17" s="32"/>
      <c r="M17" s="11">
        <f t="shared" ref="M17:P26" si="0">C17</f>
        <v>42949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43"/>
      <c r="S17" s="244"/>
      <c r="T17" s="23"/>
      <c r="U17" s="24"/>
    </row>
    <row r="18" spans="1:21" ht="46.5" customHeight="1">
      <c r="A18">
        <v>216</v>
      </c>
      <c r="C18" s="11">
        <v>42950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54"/>
      <c r="I18" s="255"/>
      <c r="J18" s="14"/>
      <c r="K18" s="12"/>
      <c r="L18" s="32"/>
      <c r="M18" s="11">
        <f t="shared" si="0"/>
        <v>42950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43"/>
      <c r="S18" s="244"/>
      <c r="T18" s="23"/>
      <c r="U18" s="24"/>
    </row>
    <row r="19" spans="1:21" ht="46.5" customHeight="1">
      <c r="A19">
        <v>217</v>
      </c>
      <c r="C19" s="11">
        <v>42951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54"/>
      <c r="I19" s="255"/>
      <c r="J19" s="14"/>
      <c r="K19" s="12"/>
      <c r="L19" s="32"/>
      <c r="M19" s="11">
        <f t="shared" si="0"/>
        <v>42951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43"/>
      <c r="S19" s="244"/>
      <c r="T19" s="23"/>
      <c r="U19" s="24"/>
    </row>
    <row r="20" spans="1:21" ht="46.5" customHeight="1">
      <c r="A20">
        <v>218</v>
      </c>
      <c r="C20" s="11">
        <v>42952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54"/>
      <c r="I20" s="255"/>
      <c r="J20" s="14"/>
      <c r="K20" s="12"/>
      <c r="L20" s="32"/>
      <c r="M20" s="11">
        <f t="shared" si="0"/>
        <v>42952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43"/>
      <c r="S20" s="244"/>
      <c r="T20" s="23"/>
      <c r="U20" s="24"/>
    </row>
    <row r="21" spans="1:21" ht="46.5" customHeight="1">
      <c r="A21">
        <v>219</v>
      </c>
      <c r="C21" s="11">
        <v>42953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54"/>
      <c r="I21" s="255"/>
      <c r="J21" s="14"/>
      <c r="K21" s="12"/>
      <c r="L21" s="32"/>
      <c r="M21" s="11">
        <f t="shared" si="0"/>
        <v>42953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43"/>
      <c r="S21" s="244"/>
      <c r="T21" s="23"/>
      <c r="U21" s="24"/>
    </row>
    <row r="22" spans="1:21" ht="46.5" customHeight="1">
      <c r="A22">
        <v>220</v>
      </c>
      <c r="C22" s="11">
        <v>42954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54"/>
      <c r="I22" s="255"/>
      <c r="J22" s="14"/>
      <c r="K22" s="12"/>
      <c r="L22" s="32"/>
      <c r="M22" s="11">
        <f t="shared" si="0"/>
        <v>42954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43"/>
      <c r="S22" s="244"/>
      <c r="T22" s="23"/>
      <c r="U22" s="24"/>
    </row>
    <row r="23" spans="1:21" ht="46.5" customHeight="1">
      <c r="A23">
        <v>221</v>
      </c>
      <c r="C23" s="11">
        <v>42955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54"/>
      <c r="I23" s="255"/>
      <c r="J23" s="14"/>
      <c r="K23" s="12"/>
      <c r="L23" s="32"/>
      <c r="M23" s="11">
        <f t="shared" si="0"/>
        <v>42955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43"/>
      <c r="S23" s="244"/>
      <c r="T23" s="23"/>
      <c r="U23" s="24"/>
    </row>
    <row r="24" spans="1:21" ht="46.5" customHeight="1">
      <c r="A24">
        <v>222</v>
      </c>
      <c r="C24" s="11">
        <v>42956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54"/>
      <c r="I24" s="255"/>
      <c r="J24" s="14"/>
      <c r="K24" s="12"/>
      <c r="L24" s="32"/>
      <c r="M24" s="11">
        <f t="shared" si="0"/>
        <v>42956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43"/>
      <c r="S24" s="244"/>
      <c r="T24" s="23"/>
      <c r="U24" s="24"/>
    </row>
    <row r="25" spans="1:21" ht="46.5" customHeight="1">
      <c r="A25">
        <v>223</v>
      </c>
      <c r="C25" s="11">
        <v>42957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54"/>
      <c r="I25" s="255"/>
      <c r="J25" s="14"/>
      <c r="K25" s="12"/>
      <c r="L25" s="32"/>
      <c r="M25" s="11">
        <f t="shared" si="0"/>
        <v>42957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43"/>
      <c r="S25" s="244"/>
      <c r="T25" s="23"/>
      <c r="U25" s="24"/>
    </row>
    <row r="26" spans="1:21" ht="46.5" customHeight="1">
      <c r="C26" s="10"/>
      <c r="D26" s="12"/>
      <c r="E26" s="41"/>
      <c r="F26" s="23"/>
      <c r="G26" s="12"/>
      <c r="H26" s="254"/>
      <c r="I26" s="255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43"/>
      <c r="S26" s="244"/>
      <c r="T26" s="23"/>
      <c r="U26" s="24"/>
    </row>
    <row r="27" spans="1:21" ht="25.5" customHeight="1"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51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24</v>
      </c>
      <c r="M29" s="8" t="s">
        <v>24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224</v>
      </c>
      <c r="C36" s="11">
        <v>42958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54"/>
      <c r="I36" s="255"/>
      <c r="J36" s="14"/>
      <c r="K36" s="12"/>
      <c r="L36" s="32"/>
      <c r="M36" s="11">
        <f t="shared" ref="M36:O46" si="1">C36</f>
        <v>42958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43"/>
      <c r="S36" s="244"/>
      <c r="T36" s="23"/>
      <c r="U36" s="24"/>
    </row>
    <row r="37" spans="1:21" ht="46.5" customHeight="1">
      <c r="A37">
        <v>225</v>
      </c>
      <c r="C37" s="11">
        <v>42959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54"/>
      <c r="I37" s="255"/>
      <c r="J37" s="14"/>
      <c r="K37" s="12"/>
      <c r="L37" s="32"/>
      <c r="M37" s="11">
        <f t="shared" si="1"/>
        <v>42959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43"/>
      <c r="S37" s="244"/>
      <c r="T37" s="23"/>
      <c r="U37" s="24"/>
    </row>
    <row r="38" spans="1:21" ht="46.5" customHeight="1">
      <c r="A38">
        <v>226</v>
      </c>
      <c r="C38" s="11">
        <v>42960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54"/>
      <c r="I38" s="255"/>
      <c r="J38" s="14"/>
      <c r="K38" s="12"/>
      <c r="L38" s="32"/>
      <c r="M38" s="11">
        <f t="shared" si="1"/>
        <v>42960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43"/>
      <c r="S38" s="244"/>
      <c r="T38" s="23"/>
      <c r="U38" s="24"/>
    </row>
    <row r="39" spans="1:21" ht="46.5" customHeight="1">
      <c r="A39">
        <v>227</v>
      </c>
      <c r="C39" s="11">
        <v>42961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54"/>
      <c r="I39" s="255"/>
      <c r="J39" s="14"/>
      <c r="K39" s="12"/>
      <c r="L39" s="32"/>
      <c r="M39" s="11">
        <f t="shared" si="1"/>
        <v>42961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43"/>
      <c r="S39" s="244"/>
      <c r="T39" s="23"/>
      <c r="U39" s="24"/>
    </row>
    <row r="40" spans="1:21" ht="46.5" customHeight="1">
      <c r="A40">
        <v>228</v>
      </c>
      <c r="C40" s="11">
        <v>42962</v>
      </c>
      <c r="D40" s="12" t="str">
        <f>INDEX(ｶﾚﾝﾀﾞｰ!$C$5:$QQ$44,VLOOKUP(初期入力!$D$4,初期入力!$H$3:$J$18,3,0),A40)</f>
        <v>月</v>
      </c>
      <c r="E40" s="41"/>
      <c r="F40" s="23" t="s">
        <v>11</v>
      </c>
      <c r="G40" s="12"/>
      <c r="H40" s="254"/>
      <c r="I40" s="255"/>
      <c r="J40" s="14"/>
      <c r="K40" s="12"/>
      <c r="L40" s="32"/>
      <c r="M40" s="11">
        <f t="shared" si="1"/>
        <v>42962</v>
      </c>
      <c r="N40" s="12" t="str">
        <f t="shared" si="1"/>
        <v>月</v>
      </c>
      <c r="O40" s="40">
        <f t="shared" si="1"/>
        <v>0</v>
      </c>
      <c r="P40" s="14" t="str">
        <f t="shared" si="2"/>
        <v>■</v>
      </c>
      <c r="Q40" s="24"/>
      <c r="R40" s="243"/>
      <c r="S40" s="244"/>
      <c r="T40" s="23" t="s">
        <v>11</v>
      </c>
      <c r="U40" s="24"/>
    </row>
    <row r="41" spans="1:21" ht="46.5" customHeight="1">
      <c r="A41">
        <v>229</v>
      </c>
      <c r="C41" s="11">
        <v>42963</v>
      </c>
      <c r="D41" s="12" t="str">
        <f>INDEX(ｶﾚﾝﾀﾞｰ!$C$5:$QQ$44,VLOOKUP(初期入力!$D$4,初期入力!$H$3:$J$18,3,0),A41)</f>
        <v>火</v>
      </c>
      <c r="E41" s="41"/>
      <c r="F41" s="23" t="s">
        <v>11</v>
      </c>
      <c r="G41" s="12"/>
      <c r="H41" s="254"/>
      <c r="I41" s="255"/>
      <c r="J41" s="14"/>
      <c r="K41" s="12"/>
      <c r="L41" s="32"/>
      <c r="M41" s="11">
        <f t="shared" si="1"/>
        <v>42963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43"/>
      <c r="S41" s="244"/>
      <c r="T41" s="23" t="s">
        <v>43</v>
      </c>
      <c r="U41" s="24"/>
    </row>
    <row r="42" spans="1:21" ht="46.5" customHeight="1">
      <c r="A42">
        <v>230</v>
      </c>
      <c r="C42" s="11">
        <v>42964</v>
      </c>
      <c r="D42" s="12" t="str">
        <f>INDEX(ｶﾚﾝﾀﾞｰ!$C$5:$QQ$44,VLOOKUP(初期入力!$D$4,初期入力!$H$3:$J$18,3,0),A42)</f>
        <v>水</v>
      </c>
      <c r="E42" s="41"/>
      <c r="F42" s="23" t="s">
        <v>43</v>
      </c>
      <c r="G42" s="12"/>
      <c r="H42" s="254"/>
      <c r="I42" s="255"/>
      <c r="J42" s="14"/>
      <c r="K42" s="12"/>
      <c r="L42" s="32"/>
      <c r="M42" s="11">
        <f t="shared" si="1"/>
        <v>42964</v>
      </c>
      <c r="N42" s="12" t="str">
        <f t="shared" si="1"/>
        <v>水</v>
      </c>
      <c r="O42" s="40">
        <f t="shared" si="1"/>
        <v>0</v>
      </c>
      <c r="P42" s="14" t="str">
        <f t="shared" si="2"/>
        <v>休</v>
      </c>
      <c r="Q42" s="24"/>
      <c r="R42" s="243"/>
      <c r="S42" s="244"/>
      <c r="T42" s="23" t="s">
        <v>11</v>
      </c>
      <c r="U42" s="24"/>
    </row>
    <row r="43" spans="1:21" ht="46.5" customHeight="1">
      <c r="A43">
        <v>231</v>
      </c>
      <c r="C43" s="11">
        <v>42965</v>
      </c>
      <c r="D43" s="12" t="str">
        <f>INDEX(ｶﾚﾝﾀﾞｰ!$C$5:$QQ$44,VLOOKUP(初期入力!$D$4,初期入力!$H$3:$J$18,3,0),A43)</f>
        <v>木</v>
      </c>
      <c r="E43" s="41"/>
      <c r="F43" s="23" t="s">
        <v>43</v>
      </c>
      <c r="G43" s="12"/>
      <c r="H43" s="254"/>
      <c r="I43" s="255"/>
      <c r="J43" s="14"/>
      <c r="K43" s="12"/>
      <c r="L43" s="32"/>
      <c r="M43" s="11">
        <f t="shared" si="1"/>
        <v>42965</v>
      </c>
      <c r="N43" s="12" t="str">
        <f t="shared" si="1"/>
        <v>木</v>
      </c>
      <c r="O43" s="40">
        <f t="shared" si="1"/>
        <v>0</v>
      </c>
      <c r="P43" s="14" t="str">
        <f t="shared" si="2"/>
        <v>休</v>
      </c>
      <c r="Q43" s="24"/>
      <c r="R43" s="243"/>
      <c r="S43" s="244"/>
      <c r="T43" s="23" t="s">
        <v>11</v>
      </c>
      <c r="U43" s="24"/>
    </row>
    <row r="44" spans="1:21" ht="46.5" customHeight="1">
      <c r="A44">
        <v>232</v>
      </c>
      <c r="C44" s="11">
        <v>42966</v>
      </c>
      <c r="D44" s="12" t="str">
        <f>INDEX(ｶﾚﾝﾀﾞｰ!$C$5:$QQ$44,VLOOKUP(初期入力!$D$4,初期入力!$H$3:$J$18,3,0),A44)</f>
        <v>金</v>
      </c>
      <c r="E44" s="41"/>
      <c r="F44" s="23" t="s">
        <v>11</v>
      </c>
      <c r="G44" s="12"/>
      <c r="H44" s="254"/>
      <c r="I44" s="255"/>
      <c r="J44" s="14"/>
      <c r="K44" s="12"/>
      <c r="L44" s="32"/>
      <c r="M44" s="11">
        <f t="shared" si="1"/>
        <v>42966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43"/>
      <c r="S44" s="244"/>
      <c r="T44" s="23" t="s">
        <v>11</v>
      </c>
      <c r="U44" s="24"/>
    </row>
    <row r="45" spans="1:21" ht="46.5" customHeight="1">
      <c r="A45">
        <v>233</v>
      </c>
      <c r="C45" s="11">
        <v>42967</v>
      </c>
      <c r="D45" s="12" t="str">
        <f>INDEX(ｶﾚﾝﾀﾞｰ!$C$5:$QQ$44,VLOOKUP(初期入力!$D$4,初期入力!$H$3:$J$18,3,0),A45)</f>
        <v>土</v>
      </c>
      <c r="E45" s="41"/>
      <c r="F45" s="23" t="s">
        <v>11</v>
      </c>
      <c r="G45" s="12"/>
      <c r="H45" s="254"/>
      <c r="I45" s="255"/>
      <c r="J45" s="14"/>
      <c r="K45" s="12"/>
      <c r="L45" s="32"/>
      <c r="M45" s="11">
        <f t="shared" si="1"/>
        <v>42967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43"/>
      <c r="S45" s="244"/>
      <c r="T45" s="23" t="s">
        <v>11</v>
      </c>
      <c r="U45" s="24"/>
    </row>
    <row r="46" spans="1:21" ht="46.5" customHeight="1">
      <c r="C46" s="10"/>
      <c r="D46" s="12"/>
      <c r="E46" s="41"/>
      <c r="F46" s="23"/>
      <c r="G46" s="12"/>
      <c r="H46" s="254"/>
      <c r="I46" s="255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43"/>
      <c r="S46" s="244"/>
      <c r="T46" s="23"/>
      <c r="U46" s="24"/>
    </row>
    <row r="47" spans="1:21" ht="25.5" customHeight="1">
      <c r="C47" s="45" t="s">
        <v>51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51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24</v>
      </c>
      <c r="M49" s="8" t="s">
        <v>24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234</v>
      </c>
      <c r="C56" s="11">
        <v>42968</v>
      </c>
      <c r="D56" s="12" t="str">
        <f>INDEX(ｶﾚﾝﾀﾞｰ!$C$5:$QQ$44,VLOOKUP(初期入力!$D$4,初期入力!$H$3:$J$18,3,0),A56)</f>
        <v>日</v>
      </c>
      <c r="E56" s="41"/>
      <c r="F56" s="23" t="s">
        <v>11</v>
      </c>
      <c r="G56" s="12"/>
      <c r="H56" s="254"/>
      <c r="I56" s="255"/>
      <c r="J56" s="14"/>
      <c r="K56" s="12"/>
      <c r="L56" s="32"/>
      <c r="M56" s="11">
        <f t="shared" ref="M56:O66" si="3">C56</f>
        <v>42968</v>
      </c>
      <c r="N56" s="12" t="str">
        <f t="shared" si="3"/>
        <v>日</v>
      </c>
      <c r="O56" s="40">
        <f>E56</f>
        <v>0</v>
      </c>
      <c r="P56" s="14" t="str">
        <f t="shared" ref="P56:P66" si="4">F56</f>
        <v>■</v>
      </c>
      <c r="Q56" s="24"/>
      <c r="R56" s="243"/>
      <c r="S56" s="244"/>
      <c r="T56" s="23" t="s">
        <v>11</v>
      </c>
      <c r="U56" s="24"/>
    </row>
    <row r="57" spans="1:21" ht="46.5" customHeight="1">
      <c r="A57">
        <v>235</v>
      </c>
      <c r="C57" s="11">
        <v>42969</v>
      </c>
      <c r="D57" s="12" t="str">
        <f>INDEX(ｶﾚﾝﾀﾞｰ!$C$5:$QQ$44,VLOOKUP(初期入力!$D$4,初期入力!$H$3:$J$18,3,0),A57)</f>
        <v>月</v>
      </c>
      <c r="E57" s="41"/>
      <c r="F57" s="23" t="s">
        <v>11</v>
      </c>
      <c r="G57" s="12"/>
      <c r="H57" s="254"/>
      <c r="I57" s="255"/>
      <c r="J57" s="14"/>
      <c r="K57" s="12"/>
      <c r="L57" s="32"/>
      <c r="M57" s="11">
        <f t="shared" si="3"/>
        <v>42969</v>
      </c>
      <c r="N57" s="12" t="str">
        <f t="shared" si="3"/>
        <v>月</v>
      </c>
      <c r="O57" s="40">
        <f t="shared" si="3"/>
        <v>0</v>
      </c>
      <c r="P57" s="14" t="str">
        <f t="shared" si="4"/>
        <v>■</v>
      </c>
      <c r="Q57" s="24"/>
      <c r="R57" s="243"/>
      <c r="S57" s="244"/>
      <c r="T57" s="23" t="s">
        <v>11</v>
      </c>
      <c r="U57" s="24"/>
    </row>
    <row r="58" spans="1:21" ht="46.5" customHeight="1">
      <c r="A58">
        <v>236</v>
      </c>
      <c r="C58" s="11">
        <v>42970</v>
      </c>
      <c r="D58" s="12" t="str">
        <f>INDEX(ｶﾚﾝﾀﾞｰ!$C$5:$QQ$44,VLOOKUP(初期入力!$D$4,初期入力!$H$3:$J$18,3,0),A58)</f>
        <v>火</v>
      </c>
      <c r="E58" s="41"/>
      <c r="F58" s="23" t="s">
        <v>11</v>
      </c>
      <c r="G58" s="10"/>
      <c r="H58" s="254"/>
      <c r="I58" s="255"/>
      <c r="J58" s="14"/>
      <c r="K58" s="12"/>
      <c r="L58" s="32"/>
      <c r="M58" s="11">
        <f t="shared" si="3"/>
        <v>42970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43"/>
      <c r="S58" s="244"/>
      <c r="T58" s="23" t="s">
        <v>11</v>
      </c>
      <c r="U58" s="24"/>
    </row>
    <row r="59" spans="1:21" ht="46.5" customHeight="1">
      <c r="A59">
        <v>237</v>
      </c>
      <c r="C59" s="11">
        <v>42971</v>
      </c>
      <c r="D59" s="12" t="str">
        <f>INDEX(ｶﾚﾝﾀﾞｰ!$C$5:$QQ$44,VLOOKUP(初期入力!$D$4,初期入力!$H$3:$J$18,3,0),A59)</f>
        <v>水</v>
      </c>
      <c r="E59" s="41"/>
      <c r="F59" s="23" t="s">
        <v>43</v>
      </c>
      <c r="G59" s="10"/>
      <c r="H59" s="254"/>
      <c r="I59" s="255"/>
      <c r="J59" s="14"/>
      <c r="K59" s="12"/>
      <c r="L59" s="32"/>
      <c r="M59" s="11">
        <f t="shared" si="3"/>
        <v>42971</v>
      </c>
      <c r="N59" s="12" t="str">
        <f t="shared" si="3"/>
        <v>水</v>
      </c>
      <c r="O59" s="40">
        <f t="shared" si="3"/>
        <v>0</v>
      </c>
      <c r="P59" s="14" t="str">
        <f t="shared" si="4"/>
        <v>休</v>
      </c>
      <c r="Q59" s="24"/>
      <c r="R59" s="243"/>
      <c r="S59" s="244"/>
      <c r="T59" s="23" t="s">
        <v>11</v>
      </c>
      <c r="U59" s="24"/>
    </row>
    <row r="60" spans="1:21" ht="46.5" customHeight="1">
      <c r="A60">
        <v>238</v>
      </c>
      <c r="C60" s="11">
        <v>42972</v>
      </c>
      <c r="D60" s="12" t="str">
        <f>INDEX(ｶﾚﾝﾀﾞｰ!$C$5:$QQ$44,VLOOKUP(初期入力!$D$4,初期入力!$H$3:$J$18,3,0),A60)</f>
        <v>木</v>
      </c>
      <c r="E60" s="41"/>
      <c r="F60" s="23" t="s">
        <v>43</v>
      </c>
      <c r="G60" s="12"/>
      <c r="H60" s="254"/>
      <c r="I60" s="255"/>
      <c r="J60" s="14"/>
      <c r="K60" s="12"/>
      <c r="L60" s="32"/>
      <c r="M60" s="11">
        <f t="shared" si="3"/>
        <v>42972</v>
      </c>
      <c r="N60" s="12" t="str">
        <f t="shared" si="3"/>
        <v>木</v>
      </c>
      <c r="O60" s="40">
        <f t="shared" si="3"/>
        <v>0</v>
      </c>
      <c r="P60" s="14" t="str">
        <f t="shared" si="4"/>
        <v>休</v>
      </c>
      <c r="Q60" s="24"/>
      <c r="R60" s="243"/>
      <c r="S60" s="244"/>
      <c r="T60" s="23" t="s">
        <v>43</v>
      </c>
      <c r="U60" s="24"/>
    </row>
    <row r="61" spans="1:21" ht="46.5" customHeight="1">
      <c r="A61">
        <v>239</v>
      </c>
      <c r="C61" s="11">
        <v>42973</v>
      </c>
      <c r="D61" s="12" t="str">
        <f>INDEX(ｶﾚﾝﾀﾞｰ!$C$5:$QQ$44,VLOOKUP(初期入力!$D$4,初期入力!$H$3:$J$18,3,0),A61)</f>
        <v>金</v>
      </c>
      <c r="E61" s="41"/>
      <c r="F61" s="23" t="s">
        <v>11</v>
      </c>
      <c r="G61" s="12"/>
      <c r="H61" s="254"/>
      <c r="I61" s="255"/>
      <c r="J61" s="14"/>
      <c r="K61" s="12"/>
      <c r="L61" s="32"/>
      <c r="M61" s="11">
        <f t="shared" si="3"/>
        <v>42973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43"/>
      <c r="S61" s="244"/>
      <c r="T61" s="23" t="s">
        <v>43</v>
      </c>
      <c r="U61" s="24"/>
    </row>
    <row r="62" spans="1:21" ht="46.5" customHeight="1">
      <c r="A62">
        <v>240</v>
      </c>
      <c r="C62" s="11">
        <v>42974</v>
      </c>
      <c r="D62" s="12" t="str">
        <f>INDEX(ｶﾚﾝﾀﾞｰ!$C$5:$QQ$44,VLOOKUP(初期入力!$D$4,初期入力!$H$3:$J$18,3,0),A62)</f>
        <v>土</v>
      </c>
      <c r="E62" s="41"/>
      <c r="F62" s="23" t="s">
        <v>11</v>
      </c>
      <c r="G62" s="12"/>
      <c r="H62" s="254"/>
      <c r="I62" s="255"/>
      <c r="J62" s="14"/>
      <c r="K62" s="12"/>
      <c r="L62" s="32"/>
      <c r="M62" s="11">
        <f t="shared" si="3"/>
        <v>42974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43"/>
      <c r="S62" s="244"/>
      <c r="T62" s="23" t="s">
        <v>11</v>
      </c>
      <c r="U62" s="24"/>
    </row>
    <row r="63" spans="1:21" ht="46.5" customHeight="1">
      <c r="A63">
        <v>241</v>
      </c>
      <c r="C63" s="11">
        <v>42975</v>
      </c>
      <c r="D63" s="12" t="str">
        <f>INDEX(ｶﾚﾝﾀﾞｰ!$C$5:$QQ$44,VLOOKUP(初期入力!$D$4,初期入力!$H$3:$J$18,3,0),A63)</f>
        <v>日</v>
      </c>
      <c r="E63" s="41"/>
      <c r="F63" s="23" t="s">
        <v>11</v>
      </c>
      <c r="G63" s="12"/>
      <c r="H63" s="254"/>
      <c r="I63" s="255"/>
      <c r="J63" s="14"/>
      <c r="K63" s="12"/>
      <c r="L63" s="32"/>
      <c r="M63" s="11">
        <f t="shared" si="3"/>
        <v>42975</v>
      </c>
      <c r="N63" s="12" t="str">
        <f t="shared" si="3"/>
        <v>日</v>
      </c>
      <c r="O63" s="40">
        <f t="shared" si="3"/>
        <v>0</v>
      </c>
      <c r="P63" s="14" t="str">
        <f t="shared" si="4"/>
        <v>■</v>
      </c>
      <c r="Q63" s="24"/>
      <c r="R63" s="243"/>
      <c r="S63" s="244"/>
      <c r="T63" s="23" t="s">
        <v>11</v>
      </c>
      <c r="U63" s="24"/>
    </row>
    <row r="64" spans="1:21" ht="46.5" customHeight="1">
      <c r="A64">
        <v>242</v>
      </c>
      <c r="C64" s="11">
        <v>42976</v>
      </c>
      <c r="D64" s="12" t="str">
        <f>INDEX(ｶﾚﾝﾀﾞｰ!$C$5:$QQ$44,VLOOKUP(初期入力!$D$4,初期入力!$H$3:$J$18,3,0),A64)</f>
        <v>月</v>
      </c>
      <c r="E64" s="41"/>
      <c r="F64" s="23" t="s">
        <v>11</v>
      </c>
      <c r="G64" s="12"/>
      <c r="H64" s="254"/>
      <c r="I64" s="255"/>
      <c r="J64" s="14"/>
      <c r="K64" s="12"/>
      <c r="L64" s="32"/>
      <c r="M64" s="11">
        <f t="shared" si="3"/>
        <v>42976</v>
      </c>
      <c r="N64" s="12" t="str">
        <f t="shared" si="3"/>
        <v>月</v>
      </c>
      <c r="O64" s="40">
        <f t="shared" si="3"/>
        <v>0</v>
      </c>
      <c r="P64" s="14" t="str">
        <f t="shared" si="4"/>
        <v>■</v>
      </c>
      <c r="Q64" s="24"/>
      <c r="R64" s="243"/>
      <c r="S64" s="244"/>
      <c r="T64" s="23" t="s">
        <v>43</v>
      </c>
      <c r="U64" s="24"/>
    </row>
    <row r="65" spans="1:21" ht="46.5" customHeight="1">
      <c r="A65">
        <v>243</v>
      </c>
      <c r="C65" s="11">
        <v>42977</v>
      </c>
      <c r="D65" s="12" t="str">
        <f>INDEX(ｶﾚﾝﾀﾞｰ!$C$5:$QQ$44,VLOOKUP(初期入力!$D$4,初期入力!$H$3:$J$18,3,0),A65)</f>
        <v>火</v>
      </c>
      <c r="E65" s="41"/>
      <c r="F65" s="23" t="s">
        <v>11</v>
      </c>
      <c r="G65" s="12"/>
      <c r="H65" s="254"/>
      <c r="I65" s="255"/>
      <c r="J65" s="14"/>
      <c r="K65" s="12"/>
      <c r="L65" s="32"/>
      <c r="M65" s="11">
        <f t="shared" si="3"/>
        <v>42977</v>
      </c>
      <c r="N65" s="12" t="str">
        <f t="shared" si="3"/>
        <v>火</v>
      </c>
      <c r="O65" s="40">
        <f t="shared" si="3"/>
        <v>0</v>
      </c>
      <c r="P65" s="14" t="str">
        <f t="shared" si="4"/>
        <v>■</v>
      </c>
      <c r="Q65" s="24"/>
      <c r="R65" s="243"/>
      <c r="S65" s="244"/>
      <c r="T65" s="23" t="s">
        <v>43</v>
      </c>
      <c r="U65" s="24"/>
    </row>
    <row r="66" spans="1:21" ht="46.5" customHeight="1">
      <c r="A66">
        <v>244</v>
      </c>
      <c r="C66" s="11">
        <v>42978</v>
      </c>
      <c r="D66" s="12" t="str">
        <f>INDEX(ｶﾚﾝﾀﾞｰ!$C$5:$QQ$44,VLOOKUP(初期入力!$D$4,初期入力!$H$3:$J$18,3,0),A66)</f>
        <v>水</v>
      </c>
      <c r="E66" s="41"/>
      <c r="F66" s="23" t="s">
        <v>43</v>
      </c>
      <c r="G66" s="12"/>
      <c r="H66" s="254"/>
      <c r="I66" s="255"/>
      <c r="J66" s="14"/>
      <c r="K66" s="12"/>
      <c r="L66" s="32"/>
      <c r="M66" s="11">
        <f t="shared" si="3"/>
        <v>42978</v>
      </c>
      <c r="N66" s="12" t="str">
        <f t="shared" si="3"/>
        <v>水</v>
      </c>
      <c r="O66" s="40">
        <f t="shared" si="3"/>
        <v>0</v>
      </c>
      <c r="P66" s="14" t="str">
        <f t="shared" si="4"/>
        <v>休</v>
      </c>
      <c r="Q66" s="24"/>
      <c r="R66" s="243"/>
      <c r="S66" s="244"/>
      <c r="T66" s="23" t="s">
        <v>11</v>
      </c>
      <c r="U66" s="24"/>
    </row>
    <row r="67" spans="1:21" ht="25.5" customHeight="1">
      <c r="C67" s="45" t="s">
        <v>51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51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24</v>
      </c>
      <c r="M69" s="8" t="s">
        <v>24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31</vt:i4>
      </vt:variant>
    </vt:vector>
  </HeadingPairs>
  <TitlesOfParts>
    <vt:vector size="50" baseType="lpstr">
      <vt:lpstr>はじめにお読みください</vt:lpstr>
      <vt:lpstr>初期入力</vt:lpstr>
      <vt:lpstr>休日等取得計画（実績）書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休日等取得計画書【記入例】 </vt:lpstr>
      <vt:lpstr>休日等取得実績書【記入例】 </vt:lpstr>
      <vt:lpstr>ｶﾚﾝﾀﾞｰ</vt:lpstr>
      <vt:lpstr>ｶﾚﾝﾀﾞｰ!Print_Area</vt:lpstr>
      <vt:lpstr>はじめにお読みください!Print_Area</vt:lpstr>
      <vt:lpstr>'休日等取得計画（実績）書'!Print_Area</vt:lpstr>
      <vt:lpstr>'休日等取得計画書【記入例】 '!Print_Area</vt:lpstr>
      <vt:lpstr>'休日等取得実績書【記入例】 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tomiken03</dc:creator>
  <cp:lastModifiedBy>tomiken03</cp:lastModifiedBy>
  <cp:lastPrinted>2022-11-09T11:17:07Z</cp:lastPrinted>
  <dcterms:created xsi:type="dcterms:W3CDTF">2017-12-11T04:11:28Z</dcterms:created>
  <dcterms:modified xsi:type="dcterms:W3CDTF">2023-04-25T23:03:20Z</dcterms:modified>
</cp:coreProperties>
</file>