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83_■週休2日制モデル工事\H29\★週休2日制モデル工事\2_送付\通知（部内）\"/>
    </mc:Choice>
  </mc:AlternateContent>
  <bookViews>
    <workbookView xWindow="0" yWindow="0" windowWidth="20490" windowHeight="7770" tabRatio="666"/>
  </bookViews>
  <sheets>
    <sheet name="休日取得計画（実績）書" sheetId="10" r:id="rId1"/>
    <sheet name="【記入例】" sheetId="16" r:id="rId2"/>
  </sheets>
  <definedNames>
    <definedName name="_xlnm.Print_Area" localSheetId="1">【記入例】!$A$1:$X$59</definedName>
    <definedName name="_xlnm.Print_Area" localSheetId="0">'休日取得計画（実績）書'!$A$1:$X$83</definedName>
    <definedName name="_xlnm.Print_Titles" localSheetId="1">【記入例】!$1:$24</definedName>
    <definedName name="_xlnm.Print_Titles" localSheetId="0">'休日取得計画（実績）書'!$1:$24</definedName>
  </definedNames>
  <calcPr calcId="152511"/>
</workbook>
</file>

<file path=xl/calcChain.xml><?xml version="1.0" encoding="utf-8"?>
<calcChain xmlns="http://schemas.openxmlformats.org/spreadsheetml/2006/main">
  <c r="S39" i="10" l="1"/>
  <c r="W38" i="16" l="1"/>
  <c r="AE53" i="16"/>
  <c r="AD53" i="16"/>
  <c r="AE52" i="16"/>
  <c r="AD52" i="16"/>
  <c r="AE51" i="16"/>
  <c r="AD51" i="16"/>
  <c r="AE50" i="16"/>
  <c r="AD50" i="16"/>
  <c r="AE49" i="16"/>
  <c r="AD49" i="16"/>
  <c r="AE48" i="16"/>
  <c r="AD48" i="16"/>
  <c r="AE47" i="16"/>
  <c r="AD47" i="16"/>
  <c r="AE46" i="16"/>
  <c r="AD46" i="16"/>
  <c r="AE45" i="16"/>
  <c r="AD45" i="16"/>
  <c r="AE44" i="16"/>
  <c r="AD44" i="16"/>
  <c r="AE43" i="16"/>
  <c r="AD43" i="16"/>
  <c r="AE42" i="16"/>
  <c r="AD42" i="16"/>
  <c r="AE41" i="16"/>
  <c r="AD41" i="16"/>
  <c r="AE40" i="16"/>
  <c r="AD40" i="16"/>
  <c r="AE39" i="16"/>
  <c r="AD39" i="16"/>
  <c r="AE38" i="16"/>
  <c r="AD38" i="16"/>
  <c r="AE37" i="16"/>
  <c r="AD37" i="16"/>
  <c r="AE36" i="16"/>
  <c r="AD36" i="16"/>
  <c r="AE35" i="16"/>
  <c r="AD35" i="16"/>
  <c r="AE34" i="16"/>
  <c r="AF34" i="16" s="1"/>
  <c r="AG34" i="16" s="1"/>
  <c r="Q34" i="16" s="1"/>
  <c r="AD34" i="16"/>
  <c r="AE33" i="16"/>
  <c r="AD33" i="16"/>
  <c r="AE32" i="16"/>
  <c r="AD32" i="16"/>
  <c r="AE31" i="16"/>
  <c r="AD31" i="16"/>
  <c r="AF30" i="16"/>
  <c r="AG30" i="16" s="1"/>
  <c r="Q30" i="16" s="1"/>
  <c r="AE30" i="16"/>
  <c r="AD30" i="16"/>
  <c r="AE29" i="16"/>
  <c r="AD29" i="16"/>
  <c r="AE28" i="16"/>
  <c r="AD28" i="16"/>
  <c r="AE27" i="16"/>
  <c r="AD27" i="16"/>
  <c r="AE26" i="16"/>
  <c r="AF26" i="16" s="1"/>
  <c r="AG26" i="16" s="1"/>
  <c r="Q26" i="16" s="1"/>
  <c r="AD26" i="16"/>
  <c r="AE25" i="16"/>
  <c r="AD25" i="16"/>
  <c r="AE10" i="16"/>
  <c r="AD8" i="16"/>
  <c r="AF36" i="16" s="1"/>
  <c r="AG36" i="16" s="1"/>
  <c r="AF38" i="16" l="1"/>
  <c r="AF40" i="16"/>
  <c r="AF43" i="16"/>
  <c r="AF47" i="16"/>
  <c r="AF51" i="16"/>
  <c r="AF28" i="16"/>
  <c r="AG28" i="16" s="1"/>
  <c r="S28" i="16" s="1"/>
  <c r="AF32" i="16"/>
  <c r="AG32" i="16" s="1"/>
  <c r="S32" i="16" s="1"/>
  <c r="W26" i="16"/>
  <c r="S26" i="16"/>
  <c r="W30" i="16"/>
  <c r="S30" i="16"/>
  <c r="W34" i="16"/>
  <c r="S34" i="16"/>
  <c r="AH34" i="16"/>
  <c r="U26" i="16"/>
  <c r="AH26" i="16"/>
  <c r="U30" i="16"/>
  <c r="AH30" i="16"/>
  <c r="W32" i="16"/>
  <c r="U34" i="16"/>
  <c r="W36" i="16"/>
  <c r="S36" i="16"/>
  <c r="AH36" i="16"/>
  <c r="U36" i="16"/>
  <c r="Q36" i="16"/>
  <c r="AF52" i="16"/>
  <c r="AG52" i="16" s="1"/>
  <c r="AF50" i="16"/>
  <c r="AF48" i="16"/>
  <c r="AF46" i="16"/>
  <c r="AF44" i="16"/>
  <c r="AF42" i="16"/>
  <c r="AF25" i="16"/>
  <c r="AG25" i="16" s="1"/>
  <c r="AF27" i="16"/>
  <c r="AG27" i="16" s="1"/>
  <c r="AF29" i="16"/>
  <c r="AG29" i="16" s="1"/>
  <c r="AF31" i="16"/>
  <c r="AG31" i="16" s="1"/>
  <c r="AF33" i="16"/>
  <c r="AG33" i="16" s="1"/>
  <c r="AF35" i="16"/>
  <c r="AG35" i="16" s="1"/>
  <c r="AF37" i="16"/>
  <c r="AG37" i="16" s="1"/>
  <c r="AF39" i="16"/>
  <c r="AF41" i="16"/>
  <c r="AF45" i="16"/>
  <c r="AG45" i="16" s="1"/>
  <c r="AF49" i="16"/>
  <c r="AF53" i="16"/>
  <c r="AG53" i="16" s="1"/>
  <c r="AG42" i="16" l="1"/>
  <c r="W42" i="16" s="1"/>
  <c r="AG50" i="16"/>
  <c r="W50" i="16" s="1"/>
  <c r="AG39" i="16"/>
  <c r="W39" i="16" s="1"/>
  <c r="AG46" i="16"/>
  <c r="W46" i="16" s="1"/>
  <c r="AG49" i="16"/>
  <c r="W49" i="16" s="1"/>
  <c r="AG48" i="16"/>
  <c r="W48" i="16" s="1"/>
  <c r="AG51" i="16"/>
  <c r="Q28" i="16"/>
  <c r="AH28" i="16"/>
  <c r="U28" i="16"/>
  <c r="AG41" i="16"/>
  <c r="S41" i="16" s="1"/>
  <c r="U41" i="16" s="1"/>
  <c r="AG44" i="16"/>
  <c r="S44" i="16" s="1"/>
  <c r="U44" i="16" s="1"/>
  <c r="W28" i="16"/>
  <c r="AG38" i="16"/>
  <c r="Q32" i="16"/>
  <c r="AH32" i="16"/>
  <c r="U32" i="16"/>
  <c r="AH37" i="16"/>
  <c r="AH38" i="16" s="1"/>
  <c r="U37" i="16"/>
  <c r="Q37" i="16"/>
  <c r="W37" i="16"/>
  <c r="S37" i="16"/>
  <c r="AH33" i="16"/>
  <c r="U33" i="16"/>
  <c r="Q33" i="16"/>
  <c r="S33" i="16"/>
  <c r="W33" i="16"/>
  <c r="AH29" i="16"/>
  <c r="U29" i="16"/>
  <c r="Q29" i="16"/>
  <c r="S29" i="16"/>
  <c r="W29" i="16"/>
  <c r="AH25" i="16"/>
  <c r="U25" i="16"/>
  <c r="Q25" i="16"/>
  <c r="S25" i="16"/>
  <c r="W25" i="16"/>
  <c r="W44" i="16"/>
  <c r="AH52" i="16"/>
  <c r="U52" i="16"/>
  <c r="Q52" i="16"/>
  <c r="W52" i="16"/>
  <c r="S52" i="16"/>
  <c r="AG43" i="16"/>
  <c r="S38" i="16"/>
  <c r="U38" i="16" s="1"/>
  <c r="AH53" i="16"/>
  <c r="W53" i="16"/>
  <c r="S53" i="16"/>
  <c r="Q53" i="16"/>
  <c r="U53" i="16"/>
  <c r="W45" i="16"/>
  <c r="S45" i="16"/>
  <c r="U45" i="16" s="1"/>
  <c r="S39" i="16"/>
  <c r="U39" i="16" s="1"/>
  <c r="AH35" i="16"/>
  <c r="U35" i="16"/>
  <c r="Q35" i="16"/>
  <c r="W35" i="16"/>
  <c r="S35" i="16"/>
  <c r="AH31" i="16"/>
  <c r="U31" i="16"/>
  <c r="Q31" i="16"/>
  <c r="W31" i="16"/>
  <c r="S31" i="16"/>
  <c r="AH27" i="16"/>
  <c r="U27" i="16"/>
  <c r="Q27" i="16"/>
  <c r="W27" i="16"/>
  <c r="S27" i="16"/>
  <c r="S42" i="16"/>
  <c r="U42" i="16" s="1"/>
  <c r="S50" i="16"/>
  <c r="U50" i="16" s="1"/>
  <c r="AG47" i="16"/>
  <c r="AG40" i="16"/>
  <c r="S46" i="16" l="1"/>
  <c r="U46" i="16" s="1"/>
  <c r="S48" i="16"/>
  <c r="U48" i="16" s="1"/>
  <c r="W41" i="16"/>
  <c r="S49" i="16"/>
  <c r="U49" i="16" s="1"/>
  <c r="W51" i="16"/>
  <c r="AH51" i="16"/>
  <c r="Q51" i="16"/>
  <c r="S51" i="16"/>
  <c r="U51" i="16"/>
  <c r="Q38" i="16"/>
  <c r="AH39" i="16"/>
  <c r="Q39" i="16" s="1"/>
  <c r="W40" i="16"/>
  <c r="S40" i="16"/>
  <c r="U40" i="16" s="1"/>
  <c r="W43" i="16"/>
  <c r="S43" i="16"/>
  <c r="U43" i="16" s="1"/>
  <c r="Q20" i="16"/>
  <c r="W47" i="16"/>
  <c r="S47" i="16"/>
  <c r="U47" i="16" s="1"/>
  <c r="U20" i="16" l="1"/>
  <c r="R7" i="16" s="1"/>
  <c r="W20" i="16"/>
  <c r="R12" i="16" s="1"/>
  <c r="AH40" i="16"/>
  <c r="T12" i="16"/>
  <c r="T7" i="16"/>
  <c r="W6" i="16" l="1"/>
  <c r="W11" i="16"/>
  <c r="AH41" i="16"/>
  <c r="Q40" i="16"/>
  <c r="Q41" i="16" l="1"/>
  <c r="AH42" i="16"/>
  <c r="Q42" i="16" l="1"/>
  <c r="AH43" i="16"/>
  <c r="AH44" i="16" l="1"/>
  <c r="Q43" i="16"/>
  <c r="AH45" i="16" l="1"/>
  <c r="Q44" i="16"/>
  <c r="Q45" i="16" l="1"/>
  <c r="AH46" i="16"/>
  <c r="Q46" i="16" l="1"/>
  <c r="AH47" i="16"/>
  <c r="AH48" i="16" l="1"/>
  <c r="Q47" i="16"/>
  <c r="Q48" i="16" l="1"/>
  <c r="AH49" i="16"/>
  <c r="AH50" i="16" l="1"/>
  <c r="Q50" i="16" s="1"/>
  <c r="Q49" i="16"/>
  <c r="AE10" i="10" l="1"/>
  <c r="AD8" i="10"/>
  <c r="AE26" i="10" l="1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25" i="10"/>
  <c r="AF25" i="10" l="1"/>
  <c r="AG25" i="10" s="1"/>
  <c r="AF26" i="10"/>
  <c r="AG26" i="10" s="1"/>
  <c r="AF37" i="10"/>
  <c r="AG37" i="10" s="1"/>
  <c r="AF35" i="10"/>
  <c r="AG35" i="10" s="1"/>
  <c r="AF33" i="10"/>
  <c r="AG33" i="10" s="1"/>
  <c r="AF31" i="10"/>
  <c r="AG31" i="10" s="1"/>
  <c r="AF29" i="10"/>
  <c r="AG29" i="10" s="1"/>
  <c r="AF27" i="10"/>
  <c r="AG27" i="10" s="1"/>
  <c r="AF36" i="10"/>
  <c r="AG36" i="10" s="1"/>
  <c r="AF34" i="10"/>
  <c r="AG34" i="10" s="1"/>
  <c r="AF32" i="10"/>
  <c r="AG32" i="10" s="1"/>
  <c r="AF30" i="10"/>
  <c r="AG30" i="10" s="1"/>
  <c r="AF28" i="10"/>
  <c r="AG28" i="10" s="1"/>
  <c r="AD41" i="10"/>
  <c r="AF41" i="10" s="1"/>
  <c r="AD42" i="10"/>
  <c r="AF42" i="10" s="1"/>
  <c r="AD43" i="10"/>
  <c r="AF43" i="10" s="1"/>
  <c r="AD44" i="10"/>
  <c r="AF44" i="10" s="1"/>
  <c r="AD45" i="10"/>
  <c r="AF45" i="10" s="1"/>
  <c r="AD46" i="10"/>
  <c r="AF46" i="10" s="1"/>
  <c r="AD47" i="10"/>
  <c r="AF47" i="10" s="1"/>
  <c r="AD48" i="10"/>
  <c r="AF48" i="10" s="1"/>
  <c r="AD49" i="10"/>
  <c r="AF49" i="10" s="1"/>
  <c r="AD50" i="10"/>
  <c r="AF50" i="10" s="1"/>
  <c r="AD51" i="10"/>
  <c r="AF51" i="10" s="1"/>
  <c r="AD52" i="10"/>
  <c r="AF52" i="10" s="1"/>
  <c r="AD53" i="10"/>
  <c r="AF53" i="10" s="1"/>
  <c r="AG53" i="10" s="1"/>
  <c r="AD54" i="10"/>
  <c r="AF54" i="10" s="1"/>
  <c r="AD55" i="10"/>
  <c r="AF55" i="10" s="1"/>
  <c r="AG55" i="10" s="1"/>
  <c r="AD56" i="10"/>
  <c r="AF56" i="10" s="1"/>
  <c r="AD57" i="10"/>
  <c r="AF57" i="10" s="1"/>
  <c r="AG57" i="10" s="1"/>
  <c r="AD58" i="10"/>
  <c r="AF58" i="10" s="1"/>
  <c r="AG58" i="10" s="1"/>
  <c r="AD59" i="10"/>
  <c r="AF59" i="10" s="1"/>
  <c r="AG59" i="10" s="1"/>
  <c r="AD60" i="10"/>
  <c r="AF60" i="10" s="1"/>
  <c r="AG60" i="10" s="1"/>
  <c r="AD61" i="10"/>
  <c r="AF61" i="10" s="1"/>
  <c r="AG61" i="10" s="1"/>
  <c r="AD62" i="10"/>
  <c r="AF62" i="10" s="1"/>
  <c r="AG62" i="10" s="1"/>
  <c r="AD63" i="10"/>
  <c r="AF63" i="10" s="1"/>
  <c r="AG63" i="10" s="1"/>
  <c r="AD64" i="10"/>
  <c r="AF64" i="10" s="1"/>
  <c r="AG64" i="10" s="1"/>
  <c r="AD65" i="10"/>
  <c r="AF65" i="10" s="1"/>
  <c r="AG65" i="10" s="1"/>
  <c r="AD66" i="10"/>
  <c r="AF66" i="10" s="1"/>
  <c r="AG66" i="10" s="1"/>
  <c r="AD67" i="10"/>
  <c r="AF67" i="10" s="1"/>
  <c r="AG67" i="10" s="1"/>
  <c r="AD68" i="10"/>
  <c r="AF68" i="10" s="1"/>
  <c r="AG68" i="10" s="1"/>
  <c r="AD69" i="10"/>
  <c r="AF69" i="10" s="1"/>
  <c r="AG69" i="10" s="1"/>
  <c r="AD70" i="10"/>
  <c r="AF70" i="10" s="1"/>
  <c r="AG70" i="10" s="1"/>
  <c r="AD71" i="10"/>
  <c r="AF71" i="10" s="1"/>
  <c r="AG71" i="10" s="1"/>
  <c r="AD72" i="10"/>
  <c r="AF72" i="10" s="1"/>
  <c r="AG72" i="10" s="1"/>
  <c r="AD73" i="10"/>
  <c r="AF73" i="10" s="1"/>
  <c r="AG73" i="10" s="1"/>
  <c r="AD74" i="10"/>
  <c r="AF74" i="10" s="1"/>
  <c r="AG74" i="10" s="1"/>
  <c r="AD75" i="10"/>
  <c r="AF75" i="10" s="1"/>
  <c r="AG75" i="10" s="1"/>
  <c r="AD76" i="10"/>
  <c r="AF76" i="10" s="1"/>
  <c r="AG76" i="10" s="1"/>
  <c r="AD77" i="10"/>
  <c r="AF77" i="10" s="1"/>
  <c r="AG77" i="10" s="1"/>
  <c r="AD29" i="10"/>
  <c r="AD30" i="10"/>
  <c r="AD31" i="10"/>
  <c r="AD32" i="10"/>
  <c r="AD33" i="10"/>
  <c r="AD34" i="10"/>
  <c r="AD35" i="10"/>
  <c r="AD36" i="10"/>
  <c r="AD37" i="10"/>
  <c r="AD38" i="10"/>
  <c r="AF38" i="10" s="1"/>
  <c r="AD39" i="10"/>
  <c r="AF39" i="10" s="1"/>
  <c r="AD40" i="10"/>
  <c r="AF40" i="10" s="1"/>
  <c r="AG40" i="10" s="1"/>
  <c r="AD26" i="10"/>
  <c r="AD27" i="10"/>
  <c r="AD28" i="10"/>
  <c r="AD25" i="10"/>
  <c r="AG38" i="10" l="1"/>
  <c r="AG51" i="10"/>
  <c r="S51" i="10" s="1"/>
  <c r="U51" i="10" s="1"/>
  <c r="AG49" i="10"/>
  <c r="AG47" i="10"/>
  <c r="S47" i="10" s="1"/>
  <c r="U47" i="10" s="1"/>
  <c r="AG45" i="10"/>
  <c r="AG43" i="10"/>
  <c r="S43" i="10" s="1"/>
  <c r="U43" i="10" s="1"/>
  <c r="AG41" i="10"/>
  <c r="S40" i="10"/>
  <c r="U40" i="10" s="1"/>
  <c r="W40" i="10"/>
  <c r="S38" i="10"/>
  <c r="U38" i="10" s="1"/>
  <c r="W38" i="10"/>
  <c r="U77" i="10"/>
  <c r="Q77" i="10"/>
  <c r="S77" i="10"/>
  <c r="W77" i="10"/>
  <c r="AH77" i="10"/>
  <c r="U75" i="10"/>
  <c r="Q75" i="10"/>
  <c r="S75" i="10"/>
  <c r="W75" i="10"/>
  <c r="AH75" i="10"/>
  <c r="U73" i="10"/>
  <c r="Q73" i="10"/>
  <c r="S73" i="10"/>
  <c r="W73" i="10"/>
  <c r="AH73" i="10"/>
  <c r="U71" i="10"/>
  <c r="Q71" i="10"/>
  <c r="S71" i="10"/>
  <c r="W71" i="10"/>
  <c r="AH71" i="10"/>
  <c r="U69" i="10"/>
  <c r="Q69" i="10"/>
  <c r="S69" i="10"/>
  <c r="W69" i="10"/>
  <c r="AH69" i="10"/>
  <c r="U67" i="10"/>
  <c r="Q67" i="10"/>
  <c r="S67" i="10"/>
  <c r="W67" i="10"/>
  <c r="AH67" i="10"/>
  <c r="U65" i="10"/>
  <c r="Q65" i="10"/>
  <c r="S65" i="10"/>
  <c r="W65" i="10"/>
  <c r="AH65" i="10"/>
  <c r="U63" i="10"/>
  <c r="Q63" i="10"/>
  <c r="S63" i="10"/>
  <c r="W63" i="10"/>
  <c r="AH63" i="10"/>
  <c r="U61" i="10"/>
  <c r="Q61" i="10"/>
  <c r="S61" i="10"/>
  <c r="W61" i="10"/>
  <c r="AH61" i="10"/>
  <c r="U59" i="10"/>
  <c r="Q59" i="10"/>
  <c r="S59" i="10"/>
  <c r="W59" i="10"/>
  <c r="AH59" i="10"/>
  <c r="U57" i="10"/>
  <c r="Q57" i="10"/>
  <c r="S57" i="10"/>
  <c r="W57" i="10"/>
  <c r="AH57" i="10"/>
  <c r="S55" i="10"/>
  <c r="U55" i="10" s="1"/>
  <c r="W55" i="10"/>
  <c r="S53" i="10"/>
  <c r="U53" i="10" s="1"/>
  <c r="W53" i="10"/>
  <c r="W51" i="10"/>
  <c r="S49" i="10"/>
  <c r="U49" i="10" s="1"/>
  <c r="W49" i="10"/>
  <c r="W47" i="10"/>
  <c r="S45" i="10"/>
  <c r="U45" i="10" s="1"/>
  <c r="W45" i="10"/>
  <c r="W43" i="10"/>
  <c r="S41" i="10"/>
  <c r="U41" i="10" s="1"/>
  <c r="W41" i="10"/>
  <c r="W30" i="10"/>
  <c r="S30" i="10"/>
  <c r="AH30" i="10"/>
  <c r="U30" i="10"/>
  <c r="Q30" i="10"/>
  <c r="W34" i="10"/>
  <c r="S34" i="10"/>
  <c r="AH34" i="10"/>
  <c r="U34" i="10"/>
  <c r="Q34" i="10"/>
  <c r="W27" i="10"/>
  <c r="S27" i="10"/>
  <c r="U27" i="10"/>
  <c r="AH27" i="10"/>
  <c r="Q27" i="10"/>
  <c r="W31" i="10"/>
  <c r="S31" i="10"/>
  <c r="U31" i="10"/>
  <c r="Q31" i="10"/>
  <c r="AH31" i="10"/>
  <c r="U35" i="10"/>
  <c r="S35" i="10"/>
  <c r="W35" i="10"/>
  <c r="Q35" i="10"/>
  <c r="AH35" i="10"/>
  <c r="W26" i="10"/>
  <c r="S26" i="10"/>
  <c r="AH26" i="10"/>
  <c r="U26" i="10"/>
  <c r="Q26" i="10"/>
  <c r="AG39" i="10"/>
  <c r="U76" i="10"/>
  <c r="Q76" i="10"/>
  <c r="S76" i="10"/>
  <c r="AH76" i="10"/>
  <c r="W76" i="10"/>
  <c r="U74" i="10"/>
  <c r="Q74" i="10"/>
  <c r="S74" i="10"/>
  <c r="AH74" i="10"/>
  <c r="W74" i="10"/>
  <c r="U72" i="10"/>
  <c r="Q72" i="10"/>
  <c r="S72" i="10"/>
  <c r="AH72" i="10"/>
  <c r="W72" i="10"/>
  <c r="U70" i="10"/>
  <c r="Q70" i="10"/>
  <c r="S70" i="10"/>
  <c r="AH70" i="10"/>
  <c r="W70" i="10"/>
  <c r="U68" i="10"/>
  <c r="Q68" i="10"/>
  <c r="S68" i="10"/>
  <c r="AH68" i="10"/>
  <c r="W68" i="10"/>
  <c r="U66" i="10"/>
  <c r="Q66" i="10"/>
  <c r="S66" i="10"/>
  <c r="AH66" i="10"/>
  <c r="W66" i="10"/>
  <c r="U64" i="10"/>
  <c r="Q64" i="10"/>
  <c r="S64" i="10"/>
  <c r="AH64" i="10"/>
  <c r="W64" i="10"/>
  <c r="U62" i="10"/>
  <c r="Q62" i="10"/>
  <c r="S62" i="10"/>
  <c r="AH62" i="10"/>
  <c r="W62" i="10"/>
  <c r="U60" i="10"/>
  <c r="Q60" i="10"/>
  <c r="S60" i="10"/>
  <c r="AH60" i="10"/>
  <c r="W60" i="10"/>
  <c r="U58" i="10"/>
  <c r="Q58" i="10"/>
  <c r="S58" i="10"/>
  <c r="AH58" i="10"/>
  <c r="W58" i="10"/>
  <c r="AG56" i="10"/>
  <c r="AG54" i="10"/>
  <c r="AG52" i="10"/>
  <c r="AG50" i="10"/>
  <c r="AG48" i="10"/>
  <c r="AG46" i="10"/>
  <c r="AG44" i="10"/>
  <c r="AG42" i="10"/>
  <c r="W28" i="10"/>
  <c r="S28" i="10"/>
  <c r="AH28" i="10"/>
  <c r="U28" i="10"/>
  <c r="Q28" i="10"/>
  <c r="W32" i="10"/>
  <c r="S32" i="10"/>
  <c r="AH32" i="10"/>
  <c r="U32" i="10"/>
  <c r="Q32" i="10"/>
  <c r="U36" i="10"/>
  <c r="Q36" i="10"/>
  <c r="S36" i="10"/>
  <c r="AH36" i="10"/>
  <c r="W36" i="10"/>
  <c r="W29" i="10"/>
  <c r="S29" i="10"/>
  <c r="U29" i="10"/>
  <c r="Q29" i="10"/>
  <c r="AH29" i="10"/>
  <c r="W33" i="10"/>
  <c r="S33" i="10"/>
  <c r="U33" i="10"/>
  <c r="Q33" i="10"/>
  <c r="AH33" i="10"/>
  <c r="U37" i="10"/>
  <c r="Q37" i="10"/>
  <c r="S37" i="10"/>
  <c r="W37" i="10"/>
  <c r="AH37" i="10"/>
  <c r="AH38" i="10" s="1"/>
  <c r="W25" i="10"/>
  <c r="S25" i="10"/>
  <c r="U25" i="10"/>
  <c r="AH25" i="10"/>
  <c r="Q25" i="10"/>
  <c r="AH39" i="10" l="1"/>
  <c r="AH40" i="10" s="1"/>
  <c r="Q38" i="10"/>
  <c r="S42" i="10"/>
  <c r="U42" i="10" s="1"/>
  <c r="W42" i="10"/>
  <c r="S46" i="10"/>
  <c r="U46" i="10" s="1"/>
  <c r="W46" i="10"/>
  <c r="S50" i="10"/>
  <c r="U50" i="10" s="1"/>
  <c r="W50" i="10"/>
  <c r="S54" i="10"/>
  <c r="U54" i="10" s="1"/>
  <c r="W54" i="10"/>
  <c r="Q39" i="10"/>
  <c r="U39" i="10"/>
  <c r="W39" i="10"/>
  <c r="W20" i="10" s="1"/>
  <c r="R12" i="10" s="1"/>
  <c r="W11" i="10" s="1"/>
  <c r="Q20" i="10"/>
  <c r="T12" i="10" s="1"/>
  <c r="S44" i="10"/>
  <c r="U44" i="10" s="1"/>
  <c r="W44" i="10"/>
  <c r="S48" i="10"/>
  <c r="U48" i="10" s="1"/>
  <c r="W48" i="10"/>
  <c r="S52" i="10"/>
  <c r="U52" i="10" s="1"/>
  <c r="W52" i="10"/>
  <c r="U56" i="10"/>
  <c r="Q56" i="10"/>
  <c r="S56" i="10"/>
  <c r="AH56" i="10"/>
  <c r="W56" i="10"/>
  <c r="T7" i="10"/>
  <c r="U20" i="10" l="1"/>
  <c r="R7" i="10" s="1"/>
  <c r="W6" i="10" s="1"/>
  <c r="AH41" i="10"/>
  <c r="Q40" i="10"/>
  <c r="AH42" i="10" l="1"/>
  <c r="Q41" i="10"/>
  <c r="AH43" i="10" l="1"/>
  <c r="Q42" i="10"/>
  <c r="AH44" i="10" l="1"/>
  <c r="Q43" i="10"/>
  <c r="AH45" i="10" l="1"/>
  <c r="Q44" i="10"/>
  <c r="AH46" i="10" l="1"/>
  <c r="Q45" i="10"/>
  <c r="AH47" i="10" l="1"/>
  <c r="Q46" i="10"/>
  <c r="Q47" i="10" l="1"/>
  <c r="AH48" i="10"/>
  <c r="AH49" i="10" l="1"/>
  <c r="Q48" i="10"/>
  <c r="Q49" i="10" l="1"/>
  <c r="AH50" i="10"/>
  <c r="AH51" i="10" l="1"/>
  <c r="Q50" i="10"/>
  <c r="Q51" i="10" l="1"/>
  <c r="AH52" i="10"/>
  <c r="AH53" i="10" l="1"/>
  <c r="Q52" i="10"/>
  <c r="Q53" i="10" l="1"/>
  <c r="AH54" i="10"/>
  <c r="AH55" i="10" l="1"/>
  <c r="Q55" i="10" s="1"/>
  <c r="Q54" i="10"/>
</calcChain>
</file>

<file path=xl/comments1.xml><?xml version="1.0" encoding="utf-8"?>
<comments xmlns="http://schemas.openxmlformats.org/spreadsheetml/2006/main">
  <authors>
    <author>521035</author>
  </authors>
  <commentList>
    <comment ref="Z23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B23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comments2.xml><?xml version="1.0" encoding="utf-8"?>
<comments xmlns="http://schemas.openxmlformats.org/spreadsheetml/2006/main">
  <authors>
    <author>521035</author>
  </authors>
  <commentList>
    <comment ref="Z23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B23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sharedStrings.xml><?xml version="1.0" encoding="utf-8"?>
<sst xmlns="http://schemas.openxmlformats.org/spreadsheetml/2006/main" count="219" uniqueCount="75">
  <si>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</si>
  <si>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</si>
  <si>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</si>
  <si>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</si>
  <si>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</si>
  <si>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</si>
  <si>
    <t>土</t>
    <rPh sb="0" eb="1">
      <t>ツチ</t>
    </rPh>
    <phoneticPr fontId="3"/>
  </si>
  <si>
    <t>4週8休</t>
    <rPh sb="1" eb="2">
      <t>シュウ</t>
    </rPh>
    <rPh sb="3" eb="4">
      <t>キュウ</t>
    </rPh>
    <phoneticPr fontId="3"/>
  </si>
  <si>
    <t>完全週休2日</t>
    <rPh sb="0" eb="2">
      <t>カンゼン</t>
    </rPh>
    <rPh sb="2" eb="4">
      <t>シュウキュウ</t>
    </rPh>
    <rPh sb="5" eb="6">
      <t>ニチ</t>
    </rPh>
    <phoneticPr fontId="3"/>
  </si>
  <si>
    <t>○</t>
  </si>
  <si>
    <t>△</t>
  </si>
  <si>
    <t>▽</t>
  </si>
  <si>
    <t>対象週</t>
    <rPh sb="0" eb="2">
      <t>タイショウ</t>
    </rPh>
    <rPh sb="2" eb="3">
      <t>シュウ</t>
    </rPh>
    <phoneticPr fontId="3"/>
  </si>
  <si>
    <t>集計</t>
    <rPh sb="0" eb="2">
      <t>シュウケイ</t>
    </rPh>
    <phoneticPr fontId="3"/>
  </si>
  <si>
    <t>達成率</t>
    <rPh sb="0" eb="3">
      <t>タッセイリツ</t>
    </rPh>
    <phoneticPr fontId="3"/>
  </si>
  <si>
    <t>現場事務所の設置日</t>
    <rPh sb="0" eb="2">
      <t>ゲンバ</t>
    </rPh>
    <rPh sb="2" eb="4">
      <t>ジム</t>
    </rPh>
    <rPh sb="4" eb="5">
      <t>ショ</t>
    </rPh>
    <rPh sb="6" eb="8">
      <t>セッチ</t>
    </rPh>
    <rPh sb="8" eb="9">
      <t>ヒ</t>
    </rPh>
    <phoneticPr fontId="3"/>
  </si>
  <si>
    <t>月</t>
    <rPh sb="0" eb="1">
      <t>ガツ</t>
    </rPh>
    <phoneticPr fontId="3"/>
  </si>
  <si>
    <t>月</t>
    <rPh sb="0" eb="1">
      <t>ツキ</t>
    </rPh>
    <phoneticPr fontId="3"/>
  </si>
  <si>
    <t>カレンダー</t>
    <phoneticPr fontId="3"/>
  </si>
  <si>
    <t>達成週</t>
    <rPh sb="0" eb="2">
      <t>タッセイ</t>
    </rPh>
    <rPh sb="2" eb="3">
      <t>シュウ</t>
    </rPh>
    <phoneticPr fontId="3"/>
  </si>
  <si>
    <t>総週</t>
    <rPh sb="0" eb="1">
      <t>ソウ</t>
    </rPh>
    <rPh sb="1" eb="2">
      <t>シュウ</t>
    </rPh>
    <phoneticPr fontId="3"/>
  </si>
  <si>
    <t>÷</t>
    <phoneticPr fontId="3"/>
  </si>
  <si>
    <t>＝</t>
    <phoneticPr fontId="3"/>
  </si>
  <si>
    <t>●</t>
  </si>
  <si>
    <t>▼</t>
  </si>
  <si>
    <t>用語の定義</t>
    <rPh sb="0" eb="2">
      <t>ヨウゴ</t>
    </rPh>
    <rPh sb="3" eb="5">
      <t>テイギ</t>
    </rPh>
    <phoneticPr fontId="3"/>
  </si>
  <si>
    <t>　・4週8休</t>
    <rPh sb="3" eb="4">
      <t>シュウ</t>
    </rPh>
    <rPh sb="5" eb="6">
      <t>キュウ</t>
    </rPh>
    <phoneticPr fontId="3"/>
  </si>
  <si>
    <t>　・完全週休2日</t>
    <rPh sb="2" eb="6">
      <t>カンゼンシュウキュウ</t>
    </rPh>
    <rPh sb="7" eb="8">
      <t>ニチ</t>
    </rPh>
    <phoneticPr fontId="3"/>
  </si>
  <si>
    <t>判定</t>
    <rPh sb="0" eb="2">
      <t>ハンテイ</t>
    </rPh>
    <phoneticPr fontId="3"/>
  </si>
  <si>
    <t>　※達成率パーセンテージは小数点以下切捨て</t>
    <rPh sb="2" eb="5">
      <t>タッセイリツ</t>
    </rPh>
    <rPh sb="13" eb="16">
      <t>ショウスウテン</t>
    </rPh>
    <rPh sb="16" eb="18">
      <t>イカ</t>
    </rPh>
    <rPh sb="18" eb="19">
      <t>キ</t>
    </rPh>
    <rPh sb="19" eb="20">
      <t>ス</t>
    </rPh>
    <phoneticPr fontId="3"/>
  </si>
  <si>
    <t>完全週休2日</t>
    <rPh sb="0" eb="4">
      <t>カンゼンシュウキュウ</t>
    </rPh>
    <rPh sb="5" eb="6">
      <t>ニチ</t>
    </rPh>
    <phoneticPr fontId="3"/>
  </si>
  <si>
    <t>達成週の数</t>
    <rPh sb="0" eb="2">
      <t>タッセイ</t>
    </rPh>
    <rPh sb="2" eb="3">
      <t>シュウ</t>
    </rPh>
    <rPh sb="4" eb="5">
      <t>カズ</t>
    </rPh>
    <phoneticPr fontId="3"/>
  </si>
  <si>
    <t>総週の数</t>
    <rPh sb="0" eb="1">
      <t>ソウ</t>
    </rPh>
    <rPh sb="1" eb="2">
      <t>シュウ</t>
    </rPh>
    <rPh sb="3" eb="4">
      <t>スウ</t>
    </rPh>
    <phoneticPr fontId="3"/>
  </si>
  <si>
    <t>－</t>
    <phoneticPr fontId="3"/>
  </si>
  <si>
    <t>休日取得計画（実績）書　</t>
    <phoneticPr fontId="3"/>
  </si>
  <si>
    <t>■入力＜休日取得計画（実績）＞</t>
    <rPh sb="1" eb="3">
      <t>ニュウリョク</t>
    </rPh>
    <rPh sb="4" eb="6">
      <t>キュウジツ</t>
    </rPh>
    <rPh sb="6" eb="8">
      <t>シュトク</t>
    </rPh>
    <rPh sb="8" eb="10">
      <t>ケイカク</t>
    </rPh>
    <rPh sb="11" eb="13">
      <t>ジッセキ</t>
    </rPh>
    <phoneticPr fontId="3"/>
  </si>
  <si>
    <t>■出力＜達成率の計算＞</t>
    <rPh sb="1" eb="3">
      <t>シュツリョク</t>
    </rPh>
    <rPh sb="4" eb="7">
      <t>タッセイリツ</t>
    </rPh>
    <rPh sb="8" eb="10">
      <t>ケイサン</t>
    </rPh>
    <phoneticPr fontId="3"/>
  </si>
  <si>
    <t>　　　土・日に、工事現場を休工とすること。</t>
    <rPh sb="3" eb="4">
      <t>ド</t>
    </rPh>
    <rPh sb="5" eb="6">
      <t>ニチ</t>
    </rPh>
    <rPh sb="8" eb="10">
      <t>コウジ</t>
    </rPh>
    <rPh sb="10" eb="12">
      <t>ゲンバ</t>
    </rPh>
    <rPh sb="13" eb="15">
      <t>キュウコウ</t>
    </rPh>
    <phoneticPr fontId="3"/>
  </si>
  <si>
    <t>ﾌﾟﾙﾀﾞｳﾝ</t>
    <phoneticPr fontId="3"/>
  </si>
  <si>
    <t>休日内容</t>
    <rPh sb="0" eb="2">
      <t>キュウジツ</t>
    </rPh>
    <rPh sb="2" eb="4">
      <t>ナイヨウ</t>
    </rPh>
    <phoneticPr fontId="3"/>
  </si>
  <si>
    <t>判定</t>
    <rPh sb="0" eb="2">
      <t>ハンテイ</t>
    </rPh>
    <phoneticPr fontId="3"/>
  </si>
  <si>
    <t>月曜</t>
    <rPh sb="0" eb="2">
      <t>ゲツヨウ</t>
    </rPh>
    <phoneticPr fontId="3"/>
  </si>
  <si>
    <t>日曜</t>
    <rPh sb="0" eb="2">
      <t>ニチヨウ</t>
    </rPh>
    <phoneticPr fontId="3"/>
  </si>
  <si>
    <t>日曜コード</t>
    <rPh sb="0" eb="2">
      <t>ニチヨウ</t>
    </rPh>
    <phoneticPr fontId="3"/>
  </si>
  <si>
    <t>月曜コード</t>
    <rPh sb="0" eb="2">
      <t>ゲツヨウ</t>
    </rPh>
    <phoneticPr fontId="3"/>
  </si>
  <si>
    <t>手順①　対象週の設定</t>
    <rPh sb="0" eb="2">
      <t>テジュン</t>
    </rPh>
    <rPh sb="4" eb="6">
      <t>タイショウ</t>
    </rPh>
    <rPh sb="6" eb="7">
      <t>シュウ</t>
    </rPh>
    <rPh sb="8" eb="10">
      <t>セッテイ</t>
    </rPh>
    <phoneticPr fontId="3"/>
  </si>
  <si>
    <t>手順②　休日の入力</t>
    <rPh sb="0" eb="2">
      <t>テジュン</t>
    </rPh>
    <rPh sb="4" eb="6">
      <t>キュウジツ</t>
    </rPh>
    <rPh sb="7" eb="9">
      <t>ニュウリョク</t>
    </rPh>
    <phoneticPr fontId="3"/>
  </si>
  <si>
    <t>4週8休の達成率</t>
    <rPh sb="1" eb="2">
      <t>シュウ</t>
    </rPh>
    <rPh sb="3" eb="4">
      <t>キュウ</t>
    </rPh>
    <rPh sb="5" eb="8">
      <t>タッセイリツ</t>
    </rPh>
    <phoneticPr fontId="3"/>
  </si>
  <si>
    <t>完全週休2日の達成率</t>
    <rPh sb="0" eb="4">
      <t>カンゼンシュウキュウ</t>
    </rPh>
    <rPh sb="5" eb="6">
      <t>ニチ</t>
    </rPh>
    <rPh sb="7" eb="10">
      <t>タッセイリツ</t>
    </rPh>
    <phoneticPr fontId="3"/>
  </si>
  <si>
    <t>　※注意：行列を削除すると、うまく計算されなくなる場合があります。</t>
    <rPh sb="2" eb="4">
      <t>チュウイ</t>
    </rPh>
    <rPh sb="5" eb="7">
      <t>ギョウレツ</t>
    </rPh>
    <rPh sb="8" eb="10">
      <t>サクジョ</t>
    </rPh>
    <rPh sb="17" eb="19">
      <t>ケイサン</t>
    </rPh>
    <rPh sb="25" eb="27">
      <t>バアイ</t>
    </rPh>
    <phoneticPr fontId="3"/>
  </si>
  <si>
    <t>　カレンダーの休日取得日に、休日の内容を入力してください。</t>
    <rPh sb="7" eb="9">
      <t>キュウジツ</t>
    </rPh>
    <rPh sb="9" eb="11">
      <t>シュトク</t>
    </rPh>
    <rPh sb="11" eb="12">
      <t>ヒ</t>
    </rPh>
    <rPh sb="14" eb="16">
      <t>キュウジツ</t>
    </rPh>
    <rPh sb="17" eb="19">
      <t>ナイヨウ</t>
    </rPh>
    <rPh sb="20" eb="22">
      <t>ニュウリョク</t>
    </rPh>
    <phoneticPr fontId="3"/>
  </si>
  <si>
    <t>　　　土・日に限定せず、1週間のうち2日間、現場を休工すること（4週間で8日間休暇を取得するという意味
　　ではない）。振替休日は、当該週及びその前後の週まで取得可能とする。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5" eb="27">
      <t>キュウコウ</t>
    </rPh>
    <rPh sb="33" eb="35">
      <t>シュウカン</t>
    </rPh>
    <rPh sb="37" eb="38">
      <t>ニチ</t>
    </rPh>
    <rPh sb="38" eb="39">
      <t>カン</t>
    </rPh>
    <rPh sb="39" eb="41">
      <t>キュウカ</t>
    </rPh>
    <rPh sb="42" eb="44">
      <t>シュトク</t>
    </rPh>
    <rPh sb="49" eb="51">
      <t>イミ</t>
    </rPh>
    <rPh sb="60" eb="62">
      <t>フリカエ</t>
    </rPh>
    <rPh sb="62" eb="64">
      <t>キュウジツ</t>
    </rPh>
    <rPh sb="66" eb="68">
      <t>トウガイ</t>
    </rPh>
    <rPh sb="68" eb="69">
      <t>シュウ</t>
    </rPh>
    <rPh sb="69" eb="70">
      <t>オヨ</t>
    </rPh>
    <rPh sb="73" eb="75">
      <t>ゼンゴ</t>
    </rPh>
    <rPh sb="76" eb="77">
      <t>シュウ</t>
    </rPh>
    <rPh sb="79" eb="81">
      <t>シュトク</t>
    </rPh>
    <rPh sb="81" eb="83">
      <t>カノウ</t>
    </rPh>
    <phoneticPr fontId="3"/>
  </si>
  <si>
    <t>これより右の列は触らないでください（管理者メンテナンス用）。</t>
    <rPh sb="4" eb="5">
      <t>ミギ</t>
    </rPh>
    <rPh sb="6" eb="7">
      <t>レツ</t>
    </rPh>
    <rPh sb="8" eb="9">
      <t>サワ</t>
    </rPh>
    <rPh sb="18" eb="21">
      <t>カンリシャ</t>
    </rPh>
    <rPh sb="27" eb="28">
      <t>ヨウ</t>
    </rPh>
    <phoneticPr fontId="3"/>
  </si>
  <si>
    <t>□管理者は、カレンダーを修正する場合、以下の作業を行う。</t>
    <rPh sb="1" eb="4">
      <t>カンリシャ</t>
    </rPh>
    <rPh sb="12" eb="14">
      <t>シュウセイ</t>
    </rPh>
    <rPh sb="16" eb="18">
      <t>バアイ</t>
    </rPh>
    <rPh sb="19" eb="21">
      <t>イカ</t>
    </rPh>
    <rPh sb="22" eb="24">
      <t>サギョウ</t>
    </rPh>
    <rPh sb="25" eb="26">
      <t>オコナ</t>
    </rPh>
    <phoneticPr fontId="3"/>
  </si>
  <si>
    <t>　</t>
    <phoneticPr fontId="3"/>
  </si>
  <si>
    <t>　②セルZ25以降の、各週の日曜日、月曜日の月、日を入力（ただし、1月以降は、1月=13月、2月＝14月、3月＝15月と入力）</t>
    <rPh sb="7" eb="9">
      <t>イコウ</t>
    </rPh>
    <rPh sb="11" eb="13">
      <t>カクシュウ</t>
    </rPh>
    <rPh sb="14" eb="17">
      <t>ニチヨウビ</t>
    </rPh>
    <rPh sb="18" eb="21">
      <t>ゲツヨウビ</t>
    </rPh>
    <rPh sb="22" eb="23">
      <t>ツキ</t>
    </rPh>
    <rPh sb="24" eb="25">
      <t>ヒ</t>
    </rPh>
    <rPh sb="26" eb="28">
      <t>ニュウリョク</t>
    </rPh>
    <rPh sb="34" eb="37">
      <t>ガツイコウ</t>
    </rPh>
    <rPh sb="40" eb="41">
      <t>ガツ</t>
    </rPh>
    <rPh sb="44" eb="45">
      <t>ガツ</t>
    </rPh>
    <rPh sb="47" eb="48">
      <t>ガツ</t>
    </rPh>
    <rPh sb="51" eb="52">
      <t>ガツ</t>
    </rPh>
    <rPh sb="54" eb="55">
      <t>ガツ</t>
    </rPh>
    <rPh sb="58" eb="59">
      <t>ガツ</t>
    </rPh>
    <rPh sb="60" eb="62">
      <t>ニュウリョク</t>
    </rPh>
    <phoneticPr fontId="3"/>
  </si>
  <si>
    <t>　①セルB25以降の日付を修正</t>
    <rPh sb="7" eb="9">
      <t>イコウ</t>
    </rPh>
    <rPh sb="10" eb="12">
      <t>ヒヅケ</t>
    </rPh>
    <rPh sb="13" eb="15">
      <t>シュウセイ</t>
    </rPh>
    <phoneticPr fontId="3"/>
  </si>
  <si>
    <r>
      <t xml:space="preserve">休日数
</t>
    </r>
    <r>
      <rPr>
        <sz val="6"/>
        <color theme="1"/>
        <rFont val="ＭＳ Ｐゴシック"/>
        <family val="3"/>
        <charset val="128"/>
        <scheme val="minor"/>
      </rPr>
      <t>(振替休日含む)</t>
    </r>
    <rPh sb="0" eb="2">
      <t>キュウジツ</t>
    </rPh>
    <rPh sb="2" eb="3">
      <t>スウ</t>
    </rPh>
    <rPh sb="5" eb="7">
      <t>フリカエ</t>
    </rPh>
    <rPh sb="7" eb="9">
      <t>キュウジツ</t>
    </rPh>
    <rPh sb="9" eb="10">
      <t>フク</t>
    </rPh>
    <phoneticPr fontId="3"/>
  </si>
  <si>
    <t>数量を確認し合った日</t>
    <rPh sb="0" eb="2">
      <t>スウリョウ</t>
    </rPh>
    <rPh sb="3" eb="5">
      <t>カクニン</t>
    </rPh>
    <rPh sb="6" eb="7">
      <t>ア</t>
    </rPh>
    <rPh sb="9" eb="10">
      <t>ヒ</t>
    </rPh>
    <phoneticPr fontId="3"/>
  </si>
  <si>
    <t>ﾌﾗｸﾞ1</t>
    <phoneticPr fontId="3"/>
  </si>
  <si>
    <t>ﾌﾗｸﾞ2</t>
  </si>
  <si>
    <t>第○週</t>
    <rPh sb="0" eb="1">
      <t>ダイ</t>
    </rPh>
    <rPh sb="2" eb="3">
      <t>シュウ</t>
    </rPh>
    <phoneticPr fontId="3"/>
  </si>
  <si>
    <r>
      <t>　</t>
    </r>
    <r>
      <rPr>
        <sz val="8"/>
        <color theme="1"/>
        <rFont val="ＭＳ Ｐゴシック"/>
        <family val="3"/>
        <charset val="128"/>
        <scheme val="minor"/>
      </rPr>
      <t>「現場事務所の設置日」　及び　「数量を確認し合った日」　を入力してください。</t>
    </r>
    <r>
      <rPr>
        <sz val="9"/>
        <color theme="1"/>
        <rFont val="ＭＳ Ｐゴシック"/>
        <family val="2"/>
        <charset val="128"/>
        <scheme val="minor"/>
      </rPr>
      <t xml:space="preserve">
　　</t>
    </r>
    <r>
      <rPr>
        <sz val="6"/>
        <color theme="1"/>
        <rFont val="ＭＳ Ｐゴシック"/>
        <family val="3"/>
        <charset val="128"/>
        <scheme val="minor"/>
      </rPr>
      <t>※「現場事務所の設置」から「受発注者間で数量を確認し合う直前の日曜日」までを対象に、対象週
　　　　（週の数）を確定する運用としています。</t>
    </r>
    <rPh sb="56" eb="59">
      <t>ジュハッチュウ</t>
    </rPh>
    <rPh sb="59" eb="60">
      <t>シャ</t>
    </rPh>
    <rPh sb="60" eb="61">
      <t>カン</t>
    </rPh>
    <rPh sb="62" eb="64">
      <t>スウリョウ</t>
    </rPh>
    <rPh sb="65" eb="67">
      <t>カクニン</t>
    </rPh>
    <rPh sb="68" eb="69">
      <t>ア</t>
    </rPh>
    <rPh sb="70" eb="72">
      <t>チョクゼン</t>
    </rPh>
    <rPh sb="73" eb="76">
      <t>ニチヨウビ</t>
    </rPh>
    <rPh sb="80" eb="82">
      <t>タイショウ</t>
    </rPh>
    <rPh sb="93" eb="94">
      <t>シュウ</t>
    </rPh>
    <rPh sb="95" eb="96">
      <t>カズ</t>
    </rPh>
    <rPh sb="98" eb="100">
      <t>カクテイ</t>
    </rPh>
    <rPh sb="102" eb="104">
      <t>ウンヨウ</t>
    </rPh>
    <phoneticPr fontId="3"/>
  </si>
  <si>
    <t>：当該週分の休日（計画）</t>
    <phoneticPr fontId="3"/>
  </si>
  <si>
    <t>：先週分の振替休日（計画）</t>
    <phoneticPr fontId="3"/>
  </si>
  <si>
    <t>：次週分の振替休日（計画）</t>
    <phoneticPr fontId="3"/>
  </si>
  <si>
    <t>：当該週分の休日（実績）</t>
    <phoneticPr fontId="3"/>
  </si>
  <si>
    <t>：先週分の振替休日（実績）</t>
    <phoneticPr fontId="3"/>
  </si>
  <si>
    <t>：次週分の振替休日（実績）</t>
    <phoneticPr fontId="3"/>
  </si>
  <si>
    <t>○</t>
    <phoneticPr fontId="3"/>
  </si>
  <si>
    <t>△</t>
    <phoneticPr fontId="3"/>
  </si>
  <si>
    <t>▽</t>
    <phoneticPr fontId="3"/>
  </si>
  <si>
    <t>●</t>
    <phoneticPr fontId="3"/>
  </si>
  <si>
    <t>▲</t>
    <phoneticPr fontId="3"/>
  </si>
  <si>
    <t>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</si>
</sst>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i/>
      <u/>
      <sz val="12"/>
      <color theme="1"/>
      <name val="ＭＳ Ｐゴシック"/>
      <family val="3"/>
      <charset val="128"/>
      <scheme val="minor"/>
    </font>
    <font>
      <i/>
      <u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/>
  </cellStyleXfs>
  <cellXfs count="18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18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Border="1" applyAlignment="1">
      <alignment vertical="top" wrapText="1"/>
    </xf>
    <xf numFmtId="0" fontId="2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28" fillId="0" borderId="0" xfId="0" applyFont="1">
      <alignment vertical="center"/>
    </xf>
    <xf numFmtId="0" fontId="12" fillId="0" borderId="0" xfId="0" applyFont="1">
      <alignment vertical="center"/>
    </xf>
    <xf numFmtId="0" fontId="0" fillId="3" borderId="1" xfId="0" applyFill="1" applyBorder="1">
      <alignment vertical="center"/>
    </xf>
    <xf numFmtId="0" fontId="27" fillId="3" borderId="30" xfId="0" applyFont="1" applyFill="1" applyBorder="1" applyAlignment="1">
      <alignment horizontal="left" vertical="top"/>
    </xf>
    <xf numFmtId="0" fontId="14" fillId="3" borderId="19" xfId="0" applyFont="1" applyFill="1" applyBorder="1" applyAlignment="1">
      <alignment horizontal="left" vertical="center"/>
    </xf>
    <xf numFmtId="0" fontId="26" fillId="3" borderId="26" xfId="0" applyFont="1" applyFill="1" applyBorder="1" applyAlignment="1">
      <alignment horizontal="left" vertical="top"/>
    </xf>
    <xf numFmtId="0" fontId="14" fillId="3" borderId="17" xfId="0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left" vertical="center"/>
    </xf>
    <xf numFmtId="0" fontId="27" fillId="3" borderId="32" xfId="0" applyFont="1" applyFill="1" applyBorder="1" applyAlignment="1">
      <alignment horizontal="left" vertical="top"/>
    </xf>
    <xf numFmtId="0" fontId="26" fillId="3" borderId="34" xfId="0" applyFont="1" applyFill="1" applyBorder="1" applyAlignment="1">
      <alignment horizontal="left" vertical="top"/>
    </xf>
    <xf numFmtId="0" fontId="14" fillId="3" borderId="39" xfId="0" applyFont="1" applyFill="1" applyBorder="1" applyAlignment="1">
      <alignment horizontal="left" vertical="center"/>
    </xf>
    <xf numFmtId="0" fontId="14" fillId="3" borderId="35" xfId="0" applyFont="1" applyFill="1" applyBorder="1" applyAlignment="1">
      <alignment horizontal="left" vertical="center"/>
    </xf>
    <xf numFmtId="0" fontId="27" fillId="3" borderId="34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center"/>
    </xf>
    <xf numFmtId="0" fontId="27" fillId="3" borderId="23" xfId="0" applyFont="1" applyFill="1" applyBorder="1" applyAlignment="1">
      <alignment horizontal="left" vertical="top"/>
    </xf>
    <xf numFmtId="0" fontId="26" fillId="3" borderId="23" xfId="0" applyFont="1" applyFill="1" applyBorder="1" applyAlignment="1">
      <alignment horizontal="left" vertical="top"/>
    </xf>
    <xf numFmtId="0" fontId="14" fillId="3" borderId="24" xfId="0" applyFont="1" applyFill="1" applyBorder="1" applyAlignment="1">
      <alignment horizontal="left" vertical="center"/>
    </xf>
    <xf numFmtId="0" fontId="26" fillId="3" borderId="32" xfId="0" applyFont="1" applyFill="1" applyBorder="1" applyAlignment="1">
      <alignment horizontal="left" vertical="top"/>
    </xf>
    <xf numFmtId="0" fontId="14" fillId="3" borderId="37" xfId="0" applyFont="1" applyFill="1" applyBorder="1" applyAlignment="1">
      <alignment horizontal="left" vertical="center"/>
    </xf>
    <xf numFmtId="0" fontId="26" fillId="3" borderId="38" xfId="0" applyFont="1" applyFill="1" applyBorder="1" applyAlignment="1">
      <alignment horizontal="left" vertical="top"/>
    </xf>
    <xf numFmtId="0" fontId="26" fillId="3" borderId="40" xfId="0" applyFont="1" applyFill="1" applyBorder="1" applyAlignment="1">
      <alignment horizontal="left" vertical="top"/>
    </xf>
    <xf numFmtId="0" fontId="26" fillId="3" borderId="21" xfId="0" applyFont="1" applyFill="1" applyBorder="1" applyAlignment="1">
      <alignment horizontal="left" vertical="top"/>
    </xf>
    <xf numFmtId="0" fontId="27" fillId="3" borderId="40" xfId="0" applyFont="1" applyFill="1" applyBorder="1" applyAlignment="1">
      <alignment horizontal="left" vertical="top"/>
    </xf>
    <xf numFmtId="0" fontId="24" fillId="0" borderId="0" xfId="0" applyFont="1" applyBorder="1" applyAlignment="1"/>
    <xf numFmtId="0" fontId="33" fillId="3" borderId="23" xfId="0" applyFont="1" applyFill="1" applyBorder="1" applyAlignment="1">
      <alignment horizontal="left" vertical="top"/>
    </xf>
    <xf numFmtId="0" fontId="33" fillId="3" borderId="18" xfId="0" applyFont="1" applyFill="1" applyBorder="1" applyAlignment="1">
      <alignment horizontal="left" vertical="top"/>
    </xf>
    <xf numFmtId="0" fontId="34" fillId="3" borderId="31" xfId="0" applyFont="1" applyFill="1" applyBorder="1" applyAlignment="1">
      <alignment horizontal="left" vertical="center"/>
    </xf>
    <xf numFmtId="0" fontId="33" fillId="3" borderId="30" xfId="0" applyFont="1" applyFill="1" applyBorder="1" applyAlignment="1">
      <alignment horizontal="left" vertical="top"/>
    </xf>
    <xf numFmtId="0" fontId="33" fillId="3" borderId="36" xfId="0" applyFont="1" applyFill="1" applyBorder="1" applyAlignment="1">
      <alignment horizontal="left" vertical="top"/>
    </xf>
    <xf numFmtId="0" fontId="34" fillId="3" borderId="33" xfId="0" applyFont="1" applyFill="1" applyBorder="1" applyAlignment="1">
      <alignment horizontal="left" vertical="center"/>
    </xf>
    <xf numFmtId="0" fontId="33" fillId="3" borderId="32" xfId="0" applyFont="1" applyFill="1" applyBorder="1" applyAlignment="1">
      <alignment horizontal="left" vertical="top"/>
    </xf>
    <xf numFmtId="0" fontId="33" fillId="3" borderId="38" xfId="0" applyFont="1" applyFill="1" applyBorder="1" applyAlignment="1">
      <alignment horizontal="left" vertical="top"/>
    </xf>
    <xf numFmtId="0" fontId="34" fillId="3" borderId="35" xfId="0" applyFont="1" applyFill="1" applyBorder="1" applyAlignment="1">
      <alignment horizontal="left" vertical="center"/>
    </xf>
    <xf numFmtId="0" fontId="33" fillId="3" borderId="34" xfId="0" applyFont="1" applyFill="1" applyBorder="1" applyAlignment="1">
      <alignment horizontal="left" vertical="top"/>
    </xf>
    <xf numFmtId="0" fontId="34" fillId="3" borderId="22" xfId="0" applyFont="1" applyFill="1" applyBorder="1" applyAlignment="1">
      <alignment horizontal="left" vertical="center"/>
    </xf>
    <xf numFmtId="0" fontId="33" fillId="3" borderId="21" xfId="0" applyFont="1" applyFill="1" applyBorder="1" applyAlignment="1">
      <alignment horizontal="left" vertical="top"/>
    </xf>
    <xf numFmtId="0" fontId="34" fillId="3" borderId="24" xfId="0" applyFont="1" applyFill="1" applyBorder="1" applyAlignment="1">
      <alignment horizontal="left" vertical="center"/>
    </xf>
    <xf numFmtId="0" fontId="33" fillId="3" borderId="40" xfId="0" applyFont="1" applyFill="1" applyBorder="1" applyAlignment="1">
      <alignment horizontal="left" vertical="top"/>
    </xf>
    <xf numFmtId="0" fontId="35" fillId="3" borderId="21" xfId="0" applyFont="1" applyFill="1" applyBorder="1" applyAlignment="1">
      <alignment horizontal="left" vertical="top"/>
    </xf>
    <xf numFmtId="0" fontId="35" fillId="3" borderId="36" xfId="0" applyFont="1" applyFill="1" applyBorder="1" applyAlignment="1">
      <alignment horizontal="left" vertical="top"/>
    </xf>
    <xf numFmtId="9" fontId="23" fillId="0" borderId="0" xfId="1" applyNumberFormat="1" applyFont="1" applyAlignment="1">
      <alignment horizontal="center" vertical="center"/>
    </xf>
    <xf numFmtId="9" fontId="23" fillId="0" borderId="0" xfId="1" applyNumberFormat="1" applyFont="1" applyAlignment="1">
      <alignment horizontal="center" vertical="center"/>
    </xf>
    <xf numFmtId="0" fontId="37" fillId="0" borderId="0" xfId="0" applyFont="1" applyFill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3" fillId="0" borderId="0" xfId="0" applyFont="1" applyBorder="1" applyAlignment="1">
      <alignment vertical="top" wrapText="1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0" fillId="0" borderId="4" xfId="0" applyFont="1" applyBorder="1">
      <alignment vertical="center"/>
    </xf>
    <xf numFmtId="0" fontId="0" fillId="0" borderId="5" xfId="0" applyBorder="1">
      <alignment vertical="center"/>
    </xf>
    <xf numFmtId="0" fontId="10" fillId="0" borderId="18" xfId="0" applyFont="1" applyBorder="1">
      <alignment vertical="center"/>
    </xf>
    <xf numFmtId="0" fontId="0" fillId="0" borderId="19" xfId="0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8" fillId="0" borderId="0" xfId="0" applyFont="1" applyFill="1" applyAlignment="1">
      <alignment vertical="top"/>
    </xf>
    <xf numFmtId="0" fontId="7" fillId="0" borderId="1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7" fillId="0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quotePrefix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9" fontId="23" fillId="0" borderId="0" xfId="1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quotePrefix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2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19" fillId="2" borderId="1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FF9999"/>
      <color rgb="FFFFCC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33618</xdr:colOff>
      <xdr:row>20</xdr:row>
      <xdr:rowOff>100853</xdr:rowOff>
    </xdr:from>
    <xdr:to>
      <xdr:col>20</xdr:col>
      <xdr:colOff>268941</xdr:colOff>
      <xdr:row>21</xdr:row>
      <xdr:rowOff>67236</xdr:rowOff>
    </xdr:to>
    <xdr:sp macro="" textlink="">
      <xdr:nvSpPr>
        <xdr:cNvPr id="17" name="下矢印 16"/>
        <xdr:cNvSpPr/>
      </xdr:nvSpPr>
      <xdr:spPr>
        <a:xfrm flipV="1">
          <a:off x="5367618" y="3305735"/>
          <a:ext cx="526676" cy="13447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24088</xdr:colOff>
      <xdr:row>14</xdr:row>
      <xdr:rowOff>100854</xdr:rowOff>
    </xdr:from>
    <xdr:to>
      <xdr:col>20</xdr:col>
      <xdr:colOff>268937</xdr:colOff>
      <xdr:row>15</xdr:row>
      <xdr:rowOff>67236</xdr:rowOff>
    </xdr:to>
    <xdr:sp macro="" textlink="">
      <xdr:nvSpPr>
        <xdr:cNvPr id="18" name="下矢印 17"/>
        <xdr:cNvSpPr/>
      </xdr:nvSpPr>
      <xdr:spPr>
        <a:xfrm flipV="1">
          <a:off x="5379859" y="2365083"/>
          <a:ext cx="538764" cy="14055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8</xdr:col>
      <xdr:colOff>91631</xdr:colOff>
      <xdr:row>20</xdr:row>
      <xdr:rowOff>125506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314575"/>
          <a:ext cx="1834706" cy="1154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33618</xdr:colOff>
      <xdr:row>20</xdr:row>
      <xdr:rowOff>100853</xdr:rowOff>
    </xdr:from>
    <xdr:to>
      <xdr:col>20</xdr:col>
      <xdr:colOff>268941</xdr:colOff>
      <xdr:row>21</xdr:row>
      <xdr:rowOff>67236</xdr:rowOff>
    </xdr:to>
    <xdr:sp macro="" textlink="">
      <xdr:nvSpPr>
        <xdr:cNvPr id="2" name="下矢印 1"/>
        <xdr:cNvSpPr/>
      </xdr:nvSpPr>
      <xdr:spPr>
        <a:xfrm flipV="1">
          <a:off x="5386668" y="3444128"/>
          <a:ext cx="53059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24088</xdr:colOff>
      <xdr:row>14</xdr:row>
      <xdr:rowOff>100854</xdr:rowOff>
    </xdr:from>
    <xdr:to>
      <xdr:col>20</xdr:col>
      <xdr:colOff>268937</xdr:colOff>
      <xdr:row>15</xdr:row>
      <xdr:rowOff>67236</xdr:rowOff>
    </xdr:to>
    <xdr:sp macro="" textlink="">
      <xdr:nvSpPr>
        <xdr:cNvPr id="3" name="下矢印 2"/>
        <xdr:cNvSpPr/>
      </xdr:nvSpPr>
      <xdr:spPr>
        <a:xfrm flipV="1">
          <a:off x="5377138" y="2415429"/>
          <a:ext cx="54012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8</xdr:col>
      <xdr:colOff>91631</xdr:colOff>
      <xdr:row>20</xdr:row>
      <xdr:rowOff>125506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314575"/>
          <a:ext cx="1834706" cy="1154206"/>
        </a:xfrm>
        <a:prstGeom prst="rect">
          <a:avLst/>
        </a:prstGeom>
      </xdr:spPr>
    </xdr:pic>
    <xdr:clientData/>
  </xdr:twoCellAnchor>
  <xdr:twoCellAnchor>
    <xdr:from>
      <xdr:col>3</xdr:col>
      <xdr:colOff>111817</xdr:colOff>
      <xdr:row>36</xdr:row>
      <xdr:rowOff>35699</xdr:rowOff>
    </xdr:from>
    <xdr:to>
      <xdr:col>10</xdr:col>
      <xdr:colOff>95250</xdr:colOff>
      <xdr:row>37</xdr:row>
      <xdr:rowOff>35300</xdr:rowOff>
    </xdr:to>
    <xdr:sp macro="" textlink="">
      <xdr:nvSpPr>
        <xdr:cNvPr id="11" name="雲形吹き出し 10"/>
        <xdr:cNvSpPr/>
      </xdr:nvSpPr>
      <xdr:spPr>
        <a:xfrm>
          <a:off x="988117" y="4245749"/>
          <a:ext cx="1726508" cy="342501"/>
        </a:xfrm>
        <a:prstGeom prst="cloudCallout">
          <a:avLst>
            <a:gd name="adj1" fmla="val -12691"/>
            <a:gd name="adj2" fmla="val 7678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現場事務所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の設置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117256</xdr:colOff>
      <xdr:row>51</xdr:row>
      <xdr:rowOff>133750</xdr:rowOff>
    </xdr:from>
    <xdr:to>
      <xdr:col>11</xdr:col>
      <xdr:colOff>98765</xdr:colOff>
      <xdr:row>52</xdr:row>
      <xdr:rowOff>25689</xdr:rowOff>
    </xdr:to>
    <xdr:sp macro="" textlink="">
      <xdr:nvSpPr>
        <xdr:cNvPr id="12" name="四角形吹き出し 11"/>
        <xdr:cNvSpPr/>
      </xdr:nvSpPr>
      <xdr:spPr>
        <a:xfrm>
          <a:off x="2508031" y="9487300"/>
          <a:ext cx="486334" cy="234839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工期</a:t>
          </a:r>
        </a:p>
      </xdr:txBody>
    </xdr:sp>
    <xdr:clientData/>
  </xdr:twoCellAnchor>
  <xdr:twoCellAnchor>
    <xdr:from>
      <xdr:col>4</xdr:col>
      <xdr:colOff>227402</xdr:colOff>
      <xdr:row>49</xdr:row>
      <xdr:rowOff>45019</xdr:rowOff>
    </xdr:from>
    <xdr:to>
      <xdr:col>9</xdr:col>
      <xdr:colOff>144158</xdr:colOff>
      <xdr:row>50</xdr:row>
      <xdr:rowOff>44618</xdr:rowOff>
    </xdr:to>
    <xdr:sp macro="" textlink="">
      <xdr:nvSpPr>
        <xdr:cNvPr id="13" name="雲形吹き出し 12"/>
        <xdr:cNvSpPr/>
      </xdr:nvSpPr>
      <xdr:spPr>
        <a:xfrm>
          <a:off x="1332302" y="8712769"/>
          <a:ext cx="1202631" cy="342499"/>
        </a:xfrm>
        <a:prstGeom prst="cloudCallout">
          <a:avLst>
            <a:gd name="adj1" fmla="val -12691"/>
            <a:gd name="adj2" fmla="val 7678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数量確認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1</xdr:col>
      <xdr:colOff>85725</xdr:colOff>
      <xdr:row>23</xdr:row>
      <xdr:rowOff>85725</xdr:rowOff>
    </xdr:from>
    <xdr:to>
      <xdr:col>3</xdr:col>
      <xdr:colOff>68034</xdr:colOff>
      <xdr:row>36</xdr:row>
      <xdr:rowOff>19050</xdr:rowOff>
    </xdr:to>
    <xdr:sp macro="" textlink="">
      <xdr:nvSpPr>
        <xdr:cNvPr id="15" name="四角形吹き出し 14"/>
        <xdr:cNvSpPr/>
      </xdr:nvSpPr>
      <xdr:spPr>
        <a:xfrm>
          <a:off x="457200" y="3990975"/>
          <a:ext cx="487134" cy="238125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入札</a:t>
          </a:r>
        </a:p>
      </xdr:txBody>
    </xdr:sp>
    <xdr:clientData/>
  </xdr:twoCellAnchor>
  <xdr:twoCellAnchor>
    <xdr:from>
      <xdr:col>3</xdr:col>
      <xdr:colOff>122945</xdr:colOff>
      <xdr:row>23</xdr:row>
      <xdr:rowOff>66676</xdr:rowOff>
    </xdr:from>
    <xdr:to>
      <xdr:col>5</xdr:col>
      <xdr:colOff>103014</xdr:colOff>
      <xdr:row>36</xdr:row>
      <xdr:rowOff>23374</xdr:rowOff>
    </xdr:to>
    <xdr:sp macro="" textlink="">
      <xdr:nvSpPr>
        <xdr:cNvPr id="16" name="四角形吹き出し 15"/>
        <xdr:cNvSpPr/>
      </xdr:nvSpPr>
      <xdr:spPr>
        <a:xfrm>
          <a:off x="999245" y="3971926"/>
          <a:ext cx="484894" cy="261498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契約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K91"/>
  <sheetViews>
    <sheetView tabSelected="1" view="pageBreakPreview" zoomScaleNormal="85" zoomScaleSheetLayoutView="100" workbookViewId="0">
      <selection activeCell="H8" sqref="H8"/>
    </sheetView>
  </sheetViews>
  <sheetFormatPr defaultRowHeight="13.5"/>
  <cols>
    <col min="1" max="1" width="4.875" customWidth="1"/>
    <col min="2" max="2" width="3" style="5" customWidth="1"/>
    <col min="3" max="3" width="3.625" style="5" customWidth="1"/>
    <col min="4" max="4" width="3" style="5" customWidth="1"/>
    <col min="5" max="5" width="3.625" style="5" customWidth="1"/>
    <col min="6" max="6" width="3" style="5" customWidth="1"/>
    <col min="7" max="7" width="3.625" style="5" customWidth="1"/>
    <col min="8" max="8" width="3" style="5" customWidth="1"/>
    <col min="9" max="9" width="3.625" style="5" customWidth="1"/>
    <col min="10" max="10" width="3" style="5" customWidth="1"/>
    <col min="11" max="11" width="3.625" style="5" customWidth="1"/>
    <col min="12" max="12" width="3" style="5" customWidth="1"/>
    <col min="13" max="13" width="3.625" style="5" customWidth="1"/>
    <col min="14" max="14" width="3" style="5" customWidth="1"/>
    <col min="15" max="15" width="3.625" style="5" customWidth="1"/>
    <col min="16" max="16" width="7.375" style="6" customWidth="1"/>
    <col min="17" max="18" width="3.875" customWidth="1"/>
    <col min="19" max="24" width="3.875" style="6" customWidth="1"/>
    <col min="25" max="25" width="5.5" style="36" customWidth="1"/>
    <col min="26" max="35" width="5.5" style="36" hidden="1" customWidth="1"/>
    <col min="36" max="36" width="6" style="37" hidden="1" customWidth="1"/>
    <col min="37" max="37" width="24.75" hidden="1" customWidth="1"/>
  </cols>
  <sheetData>
    <row r="1" spans="1:37" s="23" customFormat="1" ht="18" customHeight="1">
      <c r="A1" s="21" t="s">
        <v>34</v>
      </c>
      <c r="B1" s="22"/>
      <c r="C1" s="22"/>
      <c r="D1" s="22"/>
      <c r="E1" s="22"/>
      <c r="F1" s="22"/>
      <c r="G1" s="22"/>
      <c r="H1" s="22"/>
      <c r="I1" s="86" t="s">
        <v>49</v>
      </c>
      <c r="K1" s="22"/>
      <c r="L1" s="22"/>
      <c r="M1" s="22"/>
      <c r="N1" s="22"/>
      <c r="O1" s="22"/>
      <c r="P1" s="22"/>
      <c r="S1" s="24"/>
      <c r="T1" s="24"/>
      <c r="U1" s="24"/>
      <c r="V1" s="24"/>
      <c r="W1" s="24"/>
      <c r="X1" s="24"/>
      <c r="Y1" s="36" t="s">
        <v>52</v>
      </c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7"/>
    </row>
    <row r="2" spans="1:37" s="19" customFormat="1" ht="18" customHeight="1">
      <c r="A2" s="146" t="s">
        <v>35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18"/>
      <c r="Q2" s="149" t="s">
        <v>36</v>
      </c>
      <c r="R2" s="150"/>
      <c r="S2" s="150"/>
      <c r="T2" s="150"/>
      <c r="U2" s="150"/>
      <c r="V2" s="150"/>
      <c r="W2" s="150"/>
      <c r="X2" s="151"/>
      <c r="Y2" s="36"/>
      <c r="Z2" s="106" t="s">
        <v>53</v>
      </c>
    </row>
    <row r="3" spans="1:37" s="20" customFormat="1" ht="6" customHeight="1">
      <c r="A3" s="5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8"/>
      <c r="Q3" s="25"/>
      <c r="R3" s="25"/>
      <c r="S3" s="25"/>
      <c r="T3" s="25"/>
      <c r="U3" s="25"/>
      <c r="V3" s="25"/>
      <c r="W3" s="25"/>
      <c r="X3" s="25"/>
      <c r="Y3" s="41"/>
      <c r="Z3" s="105" t="s">
        <v>54</v>
      </c>
      <c r="AA3" s="41"/>
      <c r="AB3" s="41"/>
      <c r="AC3" s="41"/>
      <c r="AD3" s="41"/>
      <c r="AE3" s="41"/>
      <c r="AF3" s="41"/>
      <c r="AG3" s="41"/>
      <c r="AH3" s="41"/>
      <c r="AI3" s="41"/>
      <c r="AJ3" s="42"/>
    </row>
    <row r="4" spans="1:37" ht="12.75" customHeight="1">
      <c r="A4" s="2" t="s">
        <v>45</v>
      </c>
      <c r="D4" s="7"/>
      <c r="E4" s="8"/>
      <c r="P4" s="5"/>
      <c r="Q4" s="26" t="s">
        <v>47</v>
      </c>
      <c r="R4" s="26"/>
      <c r="S4" s="27"/>
      <c r="T4" s="27"/>
      <c r="Z4" s="107" t="s">
        <v>56</v>
      </c>
    </row>
    <row r="5" spans="1:37" ht="12.75" customHeight="1">
      <c r="A5" s="122" t="s">
        <v>62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5"/>
      <c r="W5" s="4" t="s">
        <v>14</v>
      </c>
      <c r="Z5" s="107" t="s">
        <v>55</v>
      </c>
    </row>
    <row r="6" spans="1:37" ht="12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5"/>
      <c r="R6" s="11" t="s">
        <v>19</v>
      </c>
      <c r="S6" s="11"/>
      <c r="T6" s="11" t="s">
        <v>20</v>
      </c>
      <c r="U6" s="11"/>
      <c r="W6" s="152">
        <f>ROUNDDOWN(R7/T7,2)</f>
        <v>1</v>
      </c>
      <c r="X6" s="152"/>
      <c r="Z6" s="38" t="s">
        <v>12</v>
      </c>
      <c r="AA6" s="39"/>
      <c r="AB6" s="39"/>
      <c r="AC6" s="39"/>
      <c r="AD6" s="39"/>
      <c r="AE6" s="39"/>
      <c r="AF6" s="39"/>
      <c r="AG6" s="39"/>
      <c r="AH6" s="40"/>
      <c r="AJ6" s="113" t="s">
        <v>38</v>
      </c>
      <c r="AK6" s="114"/>
    </row>
    <row r="7" spans="1:37" ht="12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5"/>
      <c r="R7" s="49">
        <f>U20</f>
        <v>14</v>
      </c>
      <c r="S7" s="29" t="s">
        <v>21</v>
      </c>
      <c r="T7" s="30">
        <f>Q20</f>
        <v>14</v>
      </c>
      <c r="U7" s="30" t="s">
        <v>22</v>
      </c>
      <c r="W7" s="152"/>
      <c r="X7" s="152"/>
      <c r="AI7" s="37"/>
      <c r="AJ7" s="56"/>
    </row>
    <row r="8" spans="1:37" ht="12.75" customHeight="1">
      <c r="A8" s="2"/>
      <c r="B8" s="5" t="s">
        <v>15</v>
      </c>
      <c r="D8" s="7"/>
      <c r="E8" s="8"/>
      <c r="H8" s="65">
        <v>6</v>
      </c>
      <c r="I8" s="5" t="s">
        <v>16</v>
      </c>
      <c r="J8" s="65">
        <v>27</v>
      </c>
      <c r="K8" s="5" t="s">
        <v>5</v>
      </c>
      <c r="P8" s="5"/>
      <c r="AA8" s="43"/>
      <c r="AB8" s="43"/>
      <c r="AC8" s="43"/>
      <c r="AD8" s="44">
        <f>IF(H8&lt;=3,1200+H8*100+J8,H8*100+J8)</f>
        <v>627</v>
      </c>
      <c r="AE8" s="43"/>
      <c r="AF8" s="43"/>
      <c r="AG8" s="43"/>
      <c r="AH8" s="43"/>
      <c r="AI8" s="43"/>
      <c r="AJ8" s="56"/>
    </row>
    <row r="9" spans="1:37" ht="12.75" customHeight="1">
      <c r="A9" s="2"/>
      <c r="D9" s="7"/>
      <c r="E9" s="8"/>
      <c r="P9" s="5"/>
      <c r="Q9" s="26" t="s">
        <v>48</v>
      </c>
      <c r="R9" s="26"/>
      <c r="S9" s="27"/>
      <c r="T9" s="27"/>
      <c r="U9" s="28"/>
      <c r="V9" s="28"/>
      <c r="AA9" s="43"/>
      <c r="AB9" s="43"/>
      <c r="AC9" s="43"/>
      <c r="AD9" s="43"/>
      <c r="AE9" s="43"/>
      <c r="AF9" s="43"/>
      <c r="AG9" s="43"/>
      <c r="AH9" s="43"/>
      <c r="AI9" s="43"/>
    </row>
    <row r="10" spans="1:37" ht="12.75" customHeight="1">
      <c r="A10" s="2"/>
      <c r="B10" s="5" t="s">
        <v>58</v>
      </c>
      <c r="D10" s="7"/>
      <c r="E10" s="8"/>
      <c r="H10" s="65">
        <v>10</v>
      </c>
      <c r="I10" s="5" t="s">
        <v>16</v>
      </c>
      <c r="J10" s="65">
        <v>4</v>
      </c>
      <c r="K10" s="5" t="s">
        <v>5</v>
      </c>
      <c r="P10" s="5"/>
      <c r="S10" s="32"/>
      <c r="T10" s="34"/>
      <c r="W10" s="4" t="s">
        <v>14</v>
      </c>
      <c r="AA10" s="43"/>
      <c r="AB10" s="43"/>
      <c r="AC10" s="43"/>
      <c r="AE10" s="44">
        <f>IF(H10&lt;=3,1200+H10*100+J10,H10*100+J10)</f>
        <v>1004</v>
      </c>
      <c r="AF10" s="43"/>
      <c r="AG10" s="43"/>
      <c r="AH10" s="43"/>
      <c r="AI10" s="43"/>
    </row>
    <row r="11" spans="1:37" ht="12.75" customHeight="1">
      <c r="A11" s="2"/>
      <c r="D11" s="7"/>
      <c r="E11" s="8"/>
      <c r="P11" s="5"/>
      <c r="R11" s="11" t="s">
        <v>19</v>
      </c>
      <c r="S11" s="11"/>
      <c r="T11" s="11" t="s">
        <v>20</v>
      </c>
      <c r="U11" s="11"/>
      <c r="W11" s="152">
        <f>ROUNDDOWN(R12/T12,2)</f>
        <v>0.85</v>
      </c>
      <c r="X11" s="152"/>
      <c r="AI11" s="37"/>
      <c r="AJ11" s="36"/>
    </row>
    <row r="12" spans="1:37" ht="12.75" customHeight="1">
      <c r="D12" s="7"/>
      <c r="E12" s="8"/>
      <c r="P12" s="5"/>
      <c r="R12" s="49">
        <f>W20</f>
        <v>12</v>
      </c>
      <c r="S12" s="29" t="s">
        <v>21</v>
      </c>
      <c r="T12" s="30">
        <f>Q20</f>
        <v>14</v>
      </c>
      <c r="U12" s="30" t="s">
        <v>22</v>
      </c>
      <c r="V12" s="20"/>
      <c r="W12" s="152"/>
      <c r="X12" s="152"/>
      <c r="AI12" s="37"/>
      <c r="AJ12" s="36"/>
    </row>
    <row r="13" spans="1:37" ht="12.75" customHeight="1">
      <c r="A13" s="2" t="s">
        <v>46</v>
      </c>
      <c r="D13" s="7"/>
      <c r="E13" s="8"/>
      <c r="P13" s="5"/>
      <c r="R13" s="49"/>
      <c r="S13" s="29"/>
      <c r="T13" s="30"/>
      <c r="U13" s="30"/>
      <c r="V13" s="20"/>
      <c r="W13" s="103"/>
      <c r="X13" s="55" t="s">
        <v>29</v>
      </c>
      <c r="AI13" s="37"/>
      <c r="AJ13" s="36"/>
    </row>
    <row r="14" spans="1:37" ht="12.75" customHeight="1">
      <c r="A14" s="122" t="s">
        <v>50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5"/>
      <c r="Q14" s="32"/>
      <c r="R14" s="34"/>
      <c r="AI14" s="37"/>
      <c r="AJ14" s="36"/>
    </row>
    <row r="15" spans="1:37" ht="13.5" customHeight="1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5"/>
    </row>
    <row r="16" spans="1:37" ht="13.5" customHeight="1">
      <c r="A16" s="2"/>
      <c r="B16" s="7"/>
      <c r="C16" s="8"/>
      <c r="D16" s="16"/>
      <c r="E16" s="8"/>
      <c r="P16" s="5"/>
      <c r="Q16" t="s">
        <v>13</v>
      </c>
      <c r="S16" s="14"/>
      <c r="T16" s="14"/>
      <c r="U16" s="15"/>
      <c r="V16" s="15"/>
      <c r="W16" s="15"/>
      <c r="X16" s="15"/>
    </row>
    <row r="17" spans="1:37" ht="13.5" customHeight="1">
      <c r="A17" s="2"/>
      <c r="B17" s="7"/>
      <c r="C17" s="9"/>
      <c r="D17" s="7"/>
      <c r="E17" s="9"/>
      <c r="P17" s="5"/>
      <c r="Q17" s="153" t="s">
        <v>32</v>
      </c>
      <c r="R17" s="154"/>
      <c r="S17" s="158" t="s">
        <v>33</v>
      </c>
      <c r="T17" s="154"/>
      <c r="U17" s="161" t="s">
        <v>31</v>
      </c>
      <c r="V17" s="162"/>
      <c r="W17" s="162"/>
      <c r="X17" s="163"/>
    </row>
    <row r="18" spans="1:37" ht="13.5" customHeight="1">
      <c r="A18" s="2"/>
      <c r="B18" s="7"/>
      <c r="C18" s="9"/>
      <c r="D18" s="10"/>
      <c r="E18" s="9"/>
      <c r="P18" s="5"/>
      <c r="Q18" s="155"/>
      <c r="R18" s="156"/>
      <c r="S18" s="159"/>
      <c r="T18" s="156"/>
      <c r="U18" s="164" t="s">
        <v>7</v>
      </c>
      <c r="V18" s="165"/>
      <c r="W18" s="166" t="s">
        <v>30</v>
      </c>
      <c r="X18" s="167"/>
    </row>
    <row r="19" spans="1:37">
      <c r="A19" s="2"/>
      <c r="P19" s="5"/>
      <c r="Q19" s="157"/>
      <c r="R19" s="128"/>
      <c r="S19" s="160"/>
      <c r="T19" s="128"/>
      <c r="U19" s="160"/>
      <c r="V19" s="128"/>
      <c r="W19" s="168"/>
      <c r="X19" s="131"/>
    </row>
    <row r="20" spans="1:37">
      <c r="A20" s="2"/>
      <c r="P20" s="5"/>
      <c r="Q20" s="127">
        <f>SUM(AG25:AG77)</f>
        <v>14</v>
      </c>
      <c r="R20" s="128"/>
      <c r="S20" s="129" t="s">
        <v>33</v>
      </c>
      <c r="T20" s="128"/>
      <c r="U20" s="130">
        <f>COUNTIF(U25:U77,"○")</f>
        <v>14</v>
      </c>
      <c r="V20" s="128"/>
      <c r="W20" s="130">
        <f>COUNTIF(W25:W77,"○")</f>
        <v>12</v>
      </c>
      <c r="X20" s="131"/>
    </row>
    <row r="21" spans="1:37">
      <c r="P21" s="5"/>
      <c r="Q21" s="6"/>
      <c r="R21" s="6"/>
    </row>
    <row r="22" spans="1:37">
      <c r="B22" s="5" t="s">
        <v>18</v>
      </c>
      <c r="P22" s="5"/>
      <c r="Q22" s="6" t="s">
        <v>40</v>
      </c>
      <c r="R22" s="6"/>
    </row>
    <row r="23" spans="1:37" ht="17.25" customHeight="1">
      <c r="A23" s="17"/>
      <c r="B23" s="174" t="s">
        <v>0</v>
      </c>
      <c r="C23" s="175"/>
      <c r="D23" s="178" t="s">
        <v>1</v>
      </c>
      <c r="E23" s="175"/>
      <c r="F23" s="178" t="s">
        <v>2</v>
      </c>
      <c r="G23" s="175"/>
      <c r="H23" s="178" t="s">
        <v>3</v>
      </c>
      <c r="I23" s="175"/>
      <c r="J23" s="178" t="s">
        <v>4</v>
      </c>
      <c r="K23" s="175"/>
      <c r="L23" s="180" t="s">
        <v>6</v>
      </c>
      <c r="M23" s="181"/>
      <c r="N23" s="169" t="s">
        <v>5</v>
      </c>
      <c r="O23" s="170"/>
      <c r="P23" s="12"/>
      <c r="Q23" s="142" t="s">
        <v>12</v>
      </c>
      <c r="R23" s="143"/>
      <c r="S23" s="138" t="s">
        <v>57</v>
      </c>
      <c r="T23" s="139"/>
      <c r="U23" s="135" t="s">
        <v>28</v>
      </c>
      <c r="V23" s="136"/>
      <c r="W23" s="136"/>
      <c r="X23" s="137"/>
      <c r="Y23" s="1"/>
      <c r="Z23" s="115" t="s">
        <v>41</v>
      </c>
      <c r="AA23" s="116"/>
      <c r="AB23" s="115" t="s">
        <v>42</v>
      </c>
      <c r="AC23" s="116"/>
      <c r="AD23" s="45" t="s">
        <v>44</v>
      </c>
      <c r="AE23" s="45" t="s">
        <v>43</v>
      </c>
      <c r="AF23" s="45" t="s">
        <v>59</v>
      </c>
      <c r="AG23" s="45" t="s">
        <v>60</v>
      </c>
      <c r="AH23" s="45" t="s">
        <v>61</v>
      </c>
      <c r="AJ23" s="109" t="s">
        <v>39</v>
      </c>
      <c r="AK23" s="110"/>
    </row>
    <row r="24" spans="1:37" ht="24" customHeight="1">
      <c r="A24" s="17"/>
      <c r="B24" s="176"/>
      <c r="C24" s="177"/>
      <c r="D24" s="179"/>
      <c r="E24" s="177"/>
      <c r="F24" s="179"/>
      <c r="G24" s="177"/>
      <c r="H24" s="179"/>
      <c r="I24" s="177"/>
      <c r="J24" s="179"/>
      <c r="K24" s="177"/>
      <c r="L24" s="182"/>
      <c r="M24" s="183"/>
      <c r="N24" s="171"/>
      <c r="O24" s="172"/>
      <c r="P24" s="13"/>
      <c r="Q24" s="144"/>
      <c r="R24" s="145"/>
      <c r="S24" s="140"/>
      <c r="T24" s="141"/>
      <c r="U24" s="132" t="s">
        <v>7</v>
      </c>
      <c r="V24" s="134"/>
      <c r="W24" s="132" t="s">
        <v>8</v>
      </c>
      <c r="X24" s="133"/>
      <c r="Z24" s="46" t="s">
        <v>17</v>
      </c>
      <c r="AA24" s="46" t="s">
        <v>5</v>
      </c>
      <c r="AB24" s="46" t="s">
        <v>17</v>
      </c>
      <c r="AC24" s="46" t="s">
        <v>5</v>
      </c>
      <c r="AD24" s="47"/>
      <c r="AE24" s="47"/>
      <c r="AF24" s="47"/>
      <c r="AG24" s="47"/>
      <c r="AH24" s="47"/>
      <c r="AJ24" s="111"/>
      <c r="AK24" s="112"/>
    </row>
    <row r="25" spans="1:37" ht="27" customHeight="1">
      <c r="A25" s="35"/>
      <c r="B25" s="88">
        <v>26</v>
      </c>
      <c r="C25" s="89"/>
      <c r="D25" s="90">
        <v>27</v>
      </c>
      <c r="E25" s="89"/>
      <c r="F25" s="90">
        <v>28</v>
      </c>
      <c r="G25" s="89"/>
      <c r="H25" s="90">
        <v>29</v>
      </c>
      <c r="I25" s="89"/>
      <c r="J25" s="90">
        <v>30</v>
      </c>
      <c r="K25" s="89"/>
      <c r="L25" s="66">
        <v>31</v>
      </c>
      <c r="M25" s="67"/>
      <c r="N25" s="68">
        <v>1</v>
      </c>
      <c r="O25" s="69"/>
      <c r="P25" s="8"/>
      <c r="Q25" s="123" t="str">
        <f>IF(AG25=1,"第"&amp;AH25&amp;"週","")</f>
        <v/>
      </c>
      <c r="R25" s="124"/>
      <c r="S25" s="125" t="str">
        <f>IF(AG25=1,COUNTIF(B24:O24,"▽")+COUNTIF(B25:O25,"○")+COUNTIF(B26:O26,"△")+COUNTIF(B24:O24,"▼")+COUNTIF(B25:O25,"●")+COUNTIF(B26:O26,"▲"),"")</f>
        <v/>
      </c>
      <c r="T25" s="124"/>
      <c r="U25" s="125" t="str">
        <f>IF(AG25=1,IF(S25&gt;=2,"○","×"),"")</f>
        <v/>
      </c>
      <c r="V25" s="124"/>
      <c r="W25" s="125" t="str">
        <f>IF(AG25=1,IF(M25="○",IF(O25="○","○",IF(O25="●","○","×")),IF(M25="●",IF(O25="○","○",IF(O25="●","○","×")),"×")),"")</f>
        <v/>
      </c>
      <c r="X25" s="126"/>
      <c r="Z25" s="48">
        <v>3</v>
      </c>
      <c r="AA25" s="48">
        <v>26</v>
      </c>
      <c r="AB25" s="48">
        <v>4</v>
      </c>
      <c r="AC25" s="48">
        <v>1</v>
      </c>
      <c r="AD25" s="43">
        <f>Z25*100+AA25</f>
        <v>326</v>
      </c>
      <c r="AE25" s="43">
        <f>AB25*100+AC25</f>
        <v>401</v>
      </c>
      <c r="AF25" s="43">
        <f>IF(AD$8&lt;=AE25,IF(AD25&lt;=AE$10,1,),)</f>
        <v>0</v>
      </c>
      <c r="AG25" s="43">
        <f>IF(AF25=1,IF(AF26=1,1,0),0)</f>
        <v>0</v>
      </c>
      <c r="AH25" s="43">
        <f>AG25</f>
        <v>0</v>
      </c>
      <c r="AI25" s="43"/>
      <c r="AJ25" s="37" t="s">
        <v>69</v>
      </c>
      <c r="AK25" s="37" t="s">
        <v>63</v>
      </c>
    </row>
    <row r="26" spans="1:37" ht="27" customHeight="1">
      <c r="A26" s="35">
        <v>4</v>
      </c>
      <c r="B26" s="91">
        <v>2</v>
      </c>
      <c r="C26" s="92"/>
      <c r="D26" s="93">
        <v>3</v>
      </c>
      <c r="E26" s="92"/>
      <c r="F26" s="93">
        <v>4</v>
      </c>
      <c r="G26" s="92"/>
      <c r="H26" s="93">
        <v>5</v>
      </c>
      <c r="I26" s="92"/>
      <c r="J26" s="93">
        <v>6</v>
      </c>
      <c r="K26" s="92"/>
      <c r="L26" s="71">
        <v>7</v>
      </c>
      <c r="M26" s="70"/>
      <c r="N26" s="72">
        <v>8</v>
      </c>
      <c r="O26" s="73"/>
      <c r="P26" s="8"/>
      <c r="Q26" s="123" t="str">
        <f t="shared" ref="Q26:Q77" si="0">IF(AG26=1,"第"&amp;AH26&amp;"週","")</f>
        <v/>
      </c>
      <c r="R26" s="124"/>
      <c r="S26" s="125" t="str">
        <f t="shared" ref="S26:S77" si="1">IF(AG26=1,COUNTIF(B25:O25,"▽")+COUNTIF(B26:O26,"○")+COUNTIF(B27:O27,"△")+COUNTIF(B25:O25,"▼")+COUNTIF(B26:O26,"●")+COUNTIF(B27:O27,"▲"),"")</f>
        <v/>
      </c>
      <c r="T26" s="124"/>
      <c r="U26" s="125" t="str">
        <f t="shared" ref="U26:U77" si="2">IF(AG26=1,IF(S26&gt;=2,"○","×"),"")</f>
        <v/>
      </c>
      <c r="V26" s="124"/>
      <c r="W26" s="125" t="str">
        <f t="shared" ref="W26:W77" si="3">IF(AG26=1,IF(M26="○",IF(O26="○","○",IF(O26="●","○","×")),IF(M26="●",IF(O26="○","○",IF(O26="●","○","×")),"×")),"")</f>
        <v/>
      </c>
      <c r="X26" s="126"/>
      <c r="Z26" s="48">
        <v>4</v>
      </c>
      <c r="AA26" s="48">
        <v>2</v>
      </c>
      <c r="AB26" s="48">
        <v>4</v>
      </c>
      <c r="AC26" s="48">
        <v>8</v>
      </c>
      <c r="AD26" s="43">
        <f t="shared" ref="AD26:AD77" si="4">Z26*100+AA26</f>
        <v>402</v>
      </c>
      <c r="AE26" s="43">
        <f t="shared" ref="AE26:AE77" si="5">AB26*100+AC26</f>
        <v>408</v>
      </c>
      <c r="AF26" s="43">
        <f t="shared" ref="AF26:AF77" si="6">IF(AD$8&lt;=AE26,IF(AD26&lt;=AE$10,1,),)</f>
        <v>0</v>
      </c>
      <c r="AG26" s="43">
        <f t="shared" ref="AG26:AG77" si="7">IF(AF26=1,IF(AF27=1,1,0),0)</f>
        <v>0</v>
      </c>
      <c r="AH26" s="43">
        <f>IF(AG26=1,AH25+AG26,)</f>
        <v>0</v>
      </c>
      <c r="AI26" s="43"/>
      <c r="AJ26" s="37" t="s">
        <v>70</v>
      </c>
      <c r="AK26" s="37" t="s">
        <v>64</v>
      </c>
    </row>
    <row r="27" spans="1:37" ht="27" customHeight="1">
      <c r="A27" s="35"/>
      <c r="B27" s="94">
        <v>9</v>
      </c>
      <c r="C27" s="95"/>
      <c r="D27" s="96">
        <v>10</v>
      </c>
      <c r="E27" s="95"/>
      <c r="F27" s="96">
        <v>11</v>
      </c>
      <c r="G27" s="95"/>
      <c r="H27" s="96">
        <v>12</v>
      </c>
      <c r="I27" s="95"/>
      <c r="J27" s="96">
        <v>13</v>
      </c>
      <c r="K27" s="95"/>
      <c r="L27" s="75">
        <v>14</v>
      </c>
      <c r="M27" s="74"/>
      <c r="N27" s="72">
        <v>15</v>
      </c>
      <c r="O27" s="73"/>
      <c r="P27" s="8"/>
      <c r="Q27" s="123" t="str">
        <f t="shared" si="0"/>
        <v/>
      </c>
      <c r="R27" s="124"/>
      <c r="S27" s="125" t="str">
        <f t="shared" si="1"/>
        <v/>
      </c>
      <c r="T27" s="124"/>
      <c r="U27" s="125" t="str">
        <f t="shared" si="2"/>
        <v/>
      </c>
      <c r="V27" s="124"/>
      <c r="W27" s="125" t="str">
        <f t="shared" si="3"/>
        <v/>
      </c>
      <c r="X27" s="126"/>
      <c r="Z27" s="48">
        <v>4</v>
      </c>
      <c r="AA27" s="48">
        <v>9</v>
      </c>
      <c r="AB27" s="48">
        <v>4</v>
      </c>
      <c r="AC27" s="48">
        <v>15</v>
      </c>
      <c r="AD27" s="43">
        <f t="shared" si="4"/>
        <v>409</v>
      </c>
      <c r="AE27" s="43">
        <f t="shared" si="5"/>
        <v>415</v>
      </c>
      <c r="AF27" s="43">
        <f t="shared" si="6"/>
        <v>0</v>
      </c>
      <c r="AG27" s="43">
        <f t="shared" si="7"/>
        <v>0</v>
      </c>
      <c r="AH27" s="43">
        <f t="shared" ref="AH27:AH77" si="8">IF(AG27=1,AH26+AG27,)</f>
        <v>0</v>
      </c>
      <c r="AI27" s="43"/>
      <c r="AJ27" s="37" t="s">
        <v>71</v>
      </c>
      <c r="AK27" s="37" t="s">
        <v>65</v>
      </c>
    </row>
    <row r="28" spans="1:37" ht="27" customHeight="1">
      <c r="A28" s="35"/>
      <c r="B28" s="94">
        <v>16</v>
      </c>
      <c r="C28" s="95"/>
      <c r="D28" s="96">
        <v>17</v>
      </c>
      <c r="E28" s="95"/>
      <c r="F28" s="96">
        <v>18</v>
      </c>
      <c r="G28" s="95"/>
      <c r="H28" s="96">
        <v>19</v>
      </c>
      <c r="I28" s="95"/>
      <c r="J28" s="96">
        <v>20</v>
      </c>
      <c r="K28" s="95"/>
      <c r="L28" s="75">
        <v>21</v>
      </c>
      <c r="M28" s="74"/>
      <c r="N28" s="72">
        <v>22</v>
      </c>
      <c r="O28" s="73"/>
      <c r="P28" s="8"/>
      <c r="Q28" s="123" t="str">
        <f t="shared" si="0"/>
        <v/>
      </c>
      <c r="R28" s="124"/>
      <c r="S28" s="125" t="str">
        <f t="shared" si="1"/>
        <v/>
      </c>
      <c r="T28" s="124"/>
      <c r="U28" s="125" t="str">
        <f t="shared" si="2"/>
        <v/>
      </c>
      <c r="V28" s="124"/>
      <c r="W28" s="125" t="str">
        <f t="shared" si="3"/>
        <v/>
      </c>
      <c r="X28" s="126"/>
      <c r="Z28" s="48">
        <v>4</v>
      </c>
      <c r="AA28" s="48">
        <v>16</v>
      </c>
      <c r="AB28" s="48">
        <v>4</v>
      </c>
      <c r="AC28" s="48">
        <v>22</v>
      </c>
      <c r="AD28" s="43">
        <f t="shared" si="4"/>
        <v>416</v>
      </c>
      <c r="AE28" s="43">
        <f t="shared" si="5"/>
        <v>422</v>
      </c>
      <c r="AF28" s="43">
        <f t="shared" si="6"/>
        <v>0</v>
      </c>
      <c r="AG28" s="43">
        <f t="shared" si="7"/>
        <v>0</v>
      </c>
      <c r="AH28" s="43">
        <f t="shared" si="8"/>
        <v>0</v>
      </c>
      <c r="AI28" s="43"/>
      <c r="AJ28" s="37" t="s">
        <v>72</v>
      </c>
      <c r="AK28" s="37" t="s">
        <v>66</v>
      </c>
    </row>
    <row r="29" spans="1:37" ht="27" customHeight="1">
      <c r="A29" s="35"/>
      <c r="B29" s="94">
        <v>23</v>
      </c>
      <c r="C29" s="95"/>
      <c r="D29" s="87">
        <v>24</v>
      </c>
      <c r="E29" s="97"/>
      <c r="F29" s="87">
        <v>25</v>
      </c>
      <c r="G29" s="97"/>
      <c r="H29" s="87">
        <v>26</v>
      </c>
      <c r="I29" s="97"/>
      <c r="J29" s="87">
        <v>27</v>
      </c>
      <c r="K29" s="97"/>
      <c r="L29" s="77">
        <v>28</v>
      </c>
      <c r="M29" s="76"/>
      <c r="N29" s="78">
        <v>29</v>
      </c>
      <c r="O29" s="79"/>
      <c r="P29" s="8"/>
      <c r="Q29" s="123" t="str">
        <f t="shared" si="0"/>
        <v/>
      </c>
      <c r="R29" s="124"/>
      <c r="S29" s="125" t="str">
        <f t="shared" si="1"/>
        <v/>
      </c>
      <c r="T29" s="124"/>
      <c r="U29" s="125" t="str">
        <f t="shared" si="2"/>
        <v/>
      </c>
      <c r="V29" s="124"/>
      <c r="W29" s="125" t="str">
        <f t="shared" si="3"/>
        <v/>
      </c>
      <c r="X29" s="126"/>
      <c r="Z29" s="48">
        <v>4</v>
      </c>
      <c r="AA29" s="48">
        <v>23</v>
      </c>
      <c r="AB29" s="48">
        <v>4</v>
      </c>
      <c r="AC29" s="48">
        <v>29</v>
      </c>
      <c r="AD29" s="43">
        <f t="shared" si="4"/>
        <v>423</v>
      </c>
      <c r="AE29" s="43">
        <f t="shared" si="5"/>
        <v>429</v>
      </c>
      <c r="AF29" s="43">
        <f t="shared" si="6"/>
        <v>0</v>
      </c>
      <c r="AG29" s="43">
        <f t="shared" si="7"/>
        <v>0</v>
      </c>
      <c r="AH29" s="43">
        <f t="shared" si="8"/>
        <v>0</v>
      </c>
      <c r="AI29" s="43"/>
      <c r="AJ29" s="37" t="s">
        <v>73</v>
      </c>
      <c r="AK29" s="37" t="s">
        <v>67</v>
      </c>
    </row>
    <row r="30" spans="1:37" ht="27" customHeight="1">
      <c r="A30" s="35"/>
      <c r="B30" s="84">
        <v>30</v>
      </c>
      <c r="C30" s="99"/>
      <c r="D30" s="100">
        <v>1</v>
      </c>
      <c r="E30" s="92"/>
      <c r="F30" s="93">
        <v>2</v>
      </c>
      <c r="G30" s="92"/>
      <c r="H30" s="80">
        <v>3</v>
      </c>
      <c r="I30" s="92"/>
      <c r="J30" s="80">
        <v>4</v>
      </c>
      <c r="K30" s="92"/>
      <c r="L30" s="80">
        <v>5</v>
      </c>
      <c r="M30" s="70"/>
      <c r="N30" s="80">
        <v>6</v>
      </c>
      <c r="O30" s="81"/>
      <c r="P30" s="8"/>
      <c r="Q30" s="123" t="str">
        <f t="shared" si="0"/>
        <v/>
      </c>
      <c r="R30" s="124"/>
      <c r="S30" s="125" t="str">
        <f t="shared" si="1"/>
        <v/>
      </c>
      <c r="T30" s="124"/>
      <c r="U30" s="125" t="str">
        <f t="shared" si="2"/>
        <v/>
      </c>
      <c r="V30" s="124"/>
      <c r="W30" s="125" t="str">
        <f t="shared" si="3"/>
        <v/>
      </c>
      <c r="X30" s="126"/>
      <c r="Z30" s="48">
        <v>4</v>
      </c>
      <c r="AA30" s="48">
        <v>30</v>
      </c>
      <c r="AB30" s="48">
        <v>5</v>
      </c>
      <c r="AC30" s="48">
        <v>6</v>
      </c>
      <c r="AD30" s="43">
        <f t="shared" si="4"/>
        <v>430</v>
      </c>
      <c r="AE30" s="43">
        <f t="shared" si="5"/>
        <v>506</v>
      </c>
      <c r="AF30" s="43">
        <f t="shared" si="6"/>
        <v>0</v>
      </c>
      <c r="AG30" s="43">
        <f t="shared" si="7"/>
        <v>0</v>
      </c>
      <c r="AH30" s="43">
        <f t="shared" si="8"/>
        <v>0</v>
      </c>
      <c r="AI30" s="43"/>
      <c r="AJ30" s="37" t="s">
        <v>74</v>
      </c>
      <c r="AK30" s="37" t="s">
        <v>68</v>
      </c>
    </row>
    <row r="31" spans="1:37" ht="27" customHeight="1">
      <c r="A31" s="35">
        <v>5</v>
      </c>
      <c r="B31" s="91">
        <v>7</v>
      </c>
      <c r="C31" s="92"/>
      <c r="D31" s="96">
        <v>8</v>
      </c>
      <c r="E31" s="95"/>
      <c r="F31" s="96">
        <v>9</v>
      </c>
      <c r="G31" s="95"/>
      <c r="H31" s="96">
        <v>10</v>
      </c>
      <c r="I31" s="95"/>
      <c r="J31" s="96">
        <v>11</v>
      </c>
      <c r="K31" s="95"/>
      <c r="L31" s="75">
        <v>12</v>
      </c>
      <c r="M31" s="74"/>
      <c r="N31" s="72">
        <v>13</v>
      </c>
      <c r="O31" s="73"/>
      <c r="P31" s="8"/>
      <c r="Q31" s="123" t="str">
        <f t="shared" si="0"/>
        <v/>
      </c>
      <c r="R31" s="124"/>
      <c r="S31" s="125" t="str">
        <f t="shared" si="1"/>
        <v/>
      </c>
      <c r="T31" s="124"/>
      <c r="U31" s="125" t="str">
        <f t="shared" si="2"/>
        <v/>
      </c>
      <c r="V31" s="124"/>
      <c r="W31" s="125" t="str">
        <f t="shared" si="3"/>
        <v/>
      </c>
      <c r="X31" s="126"/>
      <c r="Z31" s="48">
        <v>5</v>
      </c>
      <c r="AA31" s="48">
        <v>7</v>
      </c>
      <c r="AB31" s="48">
        <v>5</v>
      </c>
      <c r="AC31" s="48">
        <v>13</v>
      </c>
      <c r="AD31" s="43">
        <f t="shared" si="4"/>
        <v>507</v>
      </c>
      <c r="AE31" s="43">
        <f t="shared" si="5"/>
        <v>513</v>
      </c>
      <c r="AF31" s="43">
        <f t="shared" si="6"/>
        <v>0</v>
      </c>
      <c r="AG31" s="43">
        <f t="shared" si="7"/>
        <v>0</v>
      </c>
      <c r="AH31" s="43">
        <f t="shared" si="8"/>
        <v>0</v>
      </c>
      <c r="AI31" s="43"/>
    </row>
    <row r="32" spans="1:37" ht="27" customHeight="1">
      <c r="A32" s="35"/>
      <c r="B32" s="94">
        <v>14</v>
      </c>
      <c r="C32" s="95"/>
      <c r="D32" s="96">
        <v>15</v>
      </c>
      <c r="E32" s="95"/>
      <c r="F32" s="96">
        <v>16</v>
      </c>
      <c r="G32" s="95"/>
      <c r="H32" s="96">
        <v>17</v>
      </c>
      <c r="I32" s="95"/>
      <c r="J32" s="96">
        <v>18</v>
      </c>
      <c r="K32" s="95"/>
      <c r="L32" s="75">
        <v>19</v>
      </c>
      <c r="M32" s="74"/>
      <c r="N32" s="72">
        <v>20</v>
      </c>
      <c r="O32" s="73"/>
      <c r="P32" s="8"/>
      <c r="Q32" s="123" t="str">
        <f t="shared" si="0"/>
        <v/>
      </c>
      <c r="R32" s="124"/>
      <c r="S32" s="125" t="str">
        <f t="shared" si="1"/>
        <v/>
      </c>
      <c r="T32" s="124"/>
      <c r="U32" s="125" t="str">
        <f t="shared" si="2"/>
        <v/>
      </c>
      <c r="V32" s="124"/>
      <c r="W32" s="125" t="str">
        <f t="shared" si="3"/>
        <v/>
      </c>
      <c r="X32" s="126"/>
      <c r="Z32" s="48">
        <v>5</v>
      </c>
      <c r="AA32" s="48">
        <v>14</v>
      </c>
      <c r="AB32" s="48">
        <v>5</v>
      </c>
      <c r="AC32" s="48">
        <v>20</v>
      </c>
      <c r="AD32" s="43">
        <f t="shared" si="4"/>
        <v>514</v>
      </c>
      <c r="AE32" s="43">
        <f t="shared" si="5"/>
        <v>520</v>
      </c>
      <c r="AF32" s="43">
        <f t="shared" si="6"/>
        <v>0</v>
      </c>
      <c r="AG32" s="43">
        <f t="shared" si="7"/>
        <v>0</v>
      </c>
      <c r="AH32" s="43">
        <f t="shared" si="8"/>
        <v>0</v>
      </c>
      <c r="AI32" s="43"/>
    </row>
    <row r="33" spans="1:36" ht="27" customHeight="1">
      <c r="A33" s="35"/>
      <c r="B33" s="94">
        <v>21</v>
      </c>
      <c r="C33" s="95"/>
      <c r="D33" s="96">
        <v>22</v>
      </c>
      <c r="E33" s="95"/>
      <c r="F33" s="96">
        <v>23</v>
      </c>
      <c r="G33" s="95"/>
      <c r="H33" s="96">
        <v>24</v>
      </c>
      <c r="I33" s="95"/>
      <c r="J33" s="87">
        <v>25</v>
      </c>
      <c r="K33" s="97"/>
      <c r="L33" s="77">
        <v>26</v>
      </c>
      <c r="M33" s="76"/>
      <c r="N33" s="78">
        <v>27</v>
      </c>
      <c r="O33" s="79"/>
      <c r="P33" s="8"/>
      <c r="Q33" s="123" t="str">
        <f t="shared" si="0"/>
        <v/>
      </c>
      <c r="R33" s="124"/>
      <c r="S33" s="125" t="str">
        <f t="shared" si="1"/>
        <v/>
      </c>
      <c r="T33" s="124"/>
      <c r="U33" s="125" t="str">
        <f t="shared" si="2"/>
        <v/>
      </c>
      <c r="V33" s="124"/>
      <c r="W33" s="125" t="str">
        <f t="shared" si="3"/>
        <v/>
      </c>
      <c r="X33" s="126"/>
      <c r="Z33" s="48">
        <v>5</v>
      </c>
      <c r="AA33" s="48">
        <v>21</v>
      </c>
      <c r="AB33" s="48">
        <v>5</v>
      </c>
      <c r="AC33" s="48">
        <v>27</v>
      </c>
      <c r="AD33" s="43">
        <f t="shared" si="4"/>
        <v>521</v>
      </c>
      <c r="AE33" s="43">
        <f t="shared" si="5"/>
        <v>527</v>
      </c>
      <c r="AF33" s="43">
        <f t="shared" si="6"/>
        <v>0</v>
      </c>
      <c r="AG33" s="43">
        <f t="shared" si="7"/>
        <v>0</v>
      </c>
      <c r="AH33" s="43">
        <f t="shared" si="8"/>
        <v>0</v>
      </c>
      <c r="AI33" s="43"/>
    </row>
    <row r="34" spans="1:36" ht="27" customHeight="1">
      <c r="A34" s="35"/>
      <c r="B34" s="98">
        <v>28</v>
      </c>
      <c r="C34" s="97"/>
      <c r="D34" s="87">
        <v>29</v>
      </c>
      <c r="E34" s="97"/>
      <c r="F34" s="87">
        <v>30</v>
      </c>
      <c r="G34" s="97"/>
      <c r="H34" s="87">
        <v>31</v>
      </c>
      <c r="I34" s="99"/>
      <c r="J34" s="100">
        <v>1</v>
      </c>
      <c r="K34" s="92"/>
      <c r="L34" s="71">
        <v>2</v>
      </c>
      <c r="M34" s="70"/>
      <c r="N34" s="80">
        <v>3</v>
      </c>
      <c r="O34" s="81"/>
      <c r="P34" s="8"/>
      <c r="Q34" s="123" t="str">
        <f t="shared" si="0"/>
        <v/>
      </c>
      <c r="R34" s="124"/>
      <c r="S34" s="125" t="str">
        <f t="shared" si="1"/>
        <v/>
      </c>
      <c r="T34" s="124"/>
      <c r="U34" s="125" t="str">
        <f t="shared" si="2"/>
        <v/>
      </c>
      <c r="V34" s="124"/>
      <c r="W34" s="125" t="str">
        <f t="shared" si="3"/>
        <v/>
      </c>
      <c r="X34" s="126"/>
      <c r="Z34" s="48">
        <v>5</v>
      </c>
      <c r="AA34" s="48">
        <v>28</v>
      </c>
      <c r="AB34" s="48">
        <v>6</v>
      </c>
      <c r="AC34" s="48">
        <v>3</v>
      </c>
      <c r="AD34" s="43">
        <f t="shared" si="4"/>
        <v>528</v>
      </c>
      <c r="AE34" s="43">
        <f t="shared" si="5"/>
        <v>603</v>
      </c>
      <c r="AF34" s="43">
        <f t="shared" si="6"/>
        <v>0</v>
      </c>
      <c r="AG34" s="43">
        <f t="shared" si="7"/>
        <v>0</v>
      </c>
      <c r="AH34" s="43">
        <f t="shared" si="8"/>
        <v>0</v>
      </c>
      <c r="AI34" s="43"/>
    </row>
    <row r="35" spans="1:36" ht="27" customHeight="1">
      <c r="A35" s="35">
        <v>6</v>
      </c>
      <c r="B35" s="91">
        <v>4</v>
      </c>
      <c r="C35" s="92"/>
      <c r="D35" s="93">
        <v>5</v>
      </c>
      <c r="E35" s="92"/>
      <c r="F35" s="93">
        <v>6</v>
      </c>
      <c r="G35" s="92"/>
      <c r="H35" s="93">
        <v>7</v>
      </c>
      <c r="I35" s="92"/>
      <c r="J35" s="96">
        <v>8</v>
      </c>
      <c r="K35" s="95"/>
      <c r="L35" s="75">
        <v>9</v>
      </c>
      <c r="M35" s="74"/>
      <c r="N35" s="72">
        <v>10</v>
      </c>
      <c r="O35" s="73"/>
      <c r="P35" s="8"/>
      <c r="Q35" s="123" t="str">
        <f t="shared" si="0"/>
        <v/>
      </c>
      <c r="R35" s="124"/>
      <c r="S35" s="125" t="str">
        <f t="shared" si="1"/>
        <v/>
      </c>
      <c r="T35" s="124"/>
      <c r="U35" s="125" t="str">
        <f t="shared" si="2"/>
        <v/>
      </c>
      <c r="V35" s="124"/>
      <c r="W35" s="125" t="str">
        <f t="shared" si="3"/>
        <v/>
      </c>
      <c r="X35" s="126"/>
      <c r="Z35" s="48">
        <v>6</v>
      </c>
      <c r="AA35" s="48">
        <v>4</v>
      </c>
      <c r="AB35" s="48">
        <v>6</v>
      </c>
      <c r="AC35" s="48">
        <v>10</v>
      </c>
      <c r="AD35" s="43">
        <f t="shared" si="4"/>
        <v>604</v>
      </c>
      <c r="AE35" s="43">
        <f t="shared" si="5"/>
        <v>610</v>
      </c>
      <c r="AF35" s="43">
        <f t="shared" si="6"/>
        <v>0</v>
      </c>
      <c r="AG35" s="43">
        <f t="shared" si="7"/>
        <v>0</v>
      </c>
      <c r="AH35" s="43">
        <f t="shared" si="8"/>
        <v>0</v>
      </c>
      <c r="AI35" s="43"/>
    </row>
    <row r="36" spans="1:36" ht="27" customHeight="1">
      <c r="A36" s="35"/>
      <c r="B36" s="94">
        <v>11</v>
      </c>
      <c r="C36" s="95"/>
      <c r="D36" s="96">
        <v>12</v>
      </c>
      <c r="E36" s="95"/>
      <c r="F36" s="96">
        <v>13</v>
      </c>
      <c r="G36" s="95"/>
      <c r="H36" s="96">
        <v>14</v>
      </c>
      <c r="I36" s="95"/>
      <c r="J36" s="96">
        <v>15</v>
      </c>
      <c r="K36" s="95"/>
      <c r="L36" s="75">
        <v>16</v>
      </c>
      <c r="M36" s="74"/>
      <c r="N36" s="72">
        <v>17</v>
      </c>
      <c r="O36" s="73"/>
      <c r="P36" s="8"/>
      <c r="Q36" s="123" t="str">
        <f t="shared" si="0"/>
        <v/>
      </c>
      <c r="R36" s="124"/>
      <c r="S36" s="125" t="str">
        <f t="shared" si="1"/>
        <v/>
      </c>
      <c r="T36" s="124"/>
      <c r="U36" s="125" t="str">
        <f t="shared" si="2"/>
        <v/>
      </c>
      <c r="V36" s="124"/>
      <c r="W36" s="125" t="str">
        <f t="shared" si="3"/>
        <v/>
      </c>
      <c r="X36" s="126"/>
      <c r="Z36" s="48">
        <v>6</v>
      </c>
      <c r="AA36" s="48">
        <v>11</v>
      </c>
      <c r="AB36" s="48">
        <v>6</v>
      </c>
      <c r="AC36" s="48">
        <v>17</v>
      </c>
      <c r="AD36" s="43">
        <f t="shared" si="4"/>
        <v>611</v>
      </c>
      <c r="AE36" s="43">
        <f t="shared" si="5"/>
        <v>617</v>
      </c>
      <c r="AF36" s="43">
        <f t="shared" si="6"/>
        <v>0</v>
      </c>
      <c r="AG36" s="43">
        <f t="shared" si="7"/>
        <v>0</v>
      </c>
      <c r="AH36" s="43">
        <f t="shared" si="8"/>
        <v>0</v>
      </c>
      <c r="AI36" s="43"/>
    </row>
    <row r="37" spans="1:36" ht="27" customHeight="1">
      <c r="A37" s="35"/>
      <c r="B37" s="94">
        <v>18</v>
      </c>
      <c r="C37" s="95"/>
      <c r="D37" s="96">
        <v>19</v>
      </c>
      <c r="E37" s="95"/>
      <c r="F37" s="96">
        <v>20</v>
      </c>
      <c r="G37" s="95"/>
      <c r="H37" s="96">
        <v>21</v>
      </c>
      <c r="I37" s="95"/>
      <c r="J37" s="96">
        <v>22</v>
      </c>
      <c r="K37" s="95"/>
      <c r="L37" s="75">
        <v>23</v>
      </c>
      <c r="M37" s="74"/>
      <c r="N37" s="78">
        <v>24</v>
      </c>
      <c r="O37" s="79"/>
      <c r="P37" s="8"/>
      <c r="Q37" s="123" t="str">
        <f t="shared" si="0"/>
        <v/>
      </c>
      <c r="R37" s="124"/>
      <c r="S37" s="125" t="str">
        <f t="shared" si="1"/>
        <v/>
      </c>
      <c r="T37" s="124"/>
      <c r="U37" s="125" t="str">
        <f t="shared" si="2"/>
        <v/>
      </c>
      <c r="V37" s="124"/>
      <c r="W37" s="125" t="str">
        <f t="shared" si="3"/>
        <v/>
      </c>
      <c r="X37" s="126"/>
      <c r="Z37" s="48">
        <v>6</v>
      </c>
      <c r="AA37" s="48">
        <v>18</v>
      </c>
      <c r="AB37" s="48">
        <v>6</v>
      </c>
      <c r="AC37" s="48">
        <v>24</v>
      </c>
      <c r="AD37" s="43">
        <f t="shared" si="4"/>
        <v>618</v>
      </c>
      <c r="AE37" s="43">
        <f t="shared" si="5"/>
        <v>624</v>
      </c>
      <c r="AF37" s="43">
        <f t="shared" si="6"/>
        <v>0</v>
      </c>
      <c r="AG37" s="43">
        <f t="shared" si="7"/>
        <v>0</v>
      </c>
      <c r="AH37" s="43">
        <f t="shared" si="8"/>
        <v>0</v>
      </c>
      <c r="AI37" s="43"/>
    </row>
    <row r="38" spans="1:36" ht="27" customHeight="1">
      <c r="A38" s="35"/>
      <c r="B38" s="98">
        <v>25</v>
      </c>
      <c r="C38" s="97"/>
      <c r="D38" s="87">
        <v>26</v>
      </c>
      <c r="E38" s="97"/>
      <c r="F38" s="87">
        <v>27</v>
      </c>
      <c r="G38" s="97"/>
      <c r="H38" s="87">
        <v>28</v>
      </c>
      <c r="I38" s="97"/>
      <c r="J38" s="87">
        <v>29</v>
      </c>
      <c r="K38" s="97"/>
      <c r="L38" s="77">
        <v>30</v>
      </c>
      <c r="M38" s="79" t="s">
        <v>23</v>
      </c>
      <c r="N38" s="83">
        <v>1</v>
      </c>
      <c r="O38" s="81" t="s">
        <v>23</v>
      </c>
      <c r="P38" s="8"/>
      <c r="Q38" s="123" t="str">
        <f t="shared" si="0"/>
        <v>第1週</v>
      </c>
      <c r="R38" s="124"/>
      <c r="S38" s="125">
        <f t="shared" si="1"/>
        <v>2</v>
      </c>
      <c r="T38" s="124"/>
      <c r="U38" s="125" t="str">
        <f t="shared" si="2"/>
        <v>○</v>
      </c>
      <c r="V38" s="124"/>
      <c r="W38" s="125" t="str">
        <f t="shared" si="3"/>
        <v>○</v>
      </c>
      <c r="X38" s="126"/>
      <c r="Z38" s="48">
        <v>6</v>
      </c>
      <c r="AA38" s="48">
        <v>25</v>
      </c>
      <c r="AB38" s="48">
        <v>7</v>
      </c>
      <c r="AC38" s="48">
        <v>1</v>
      </c>
      <c r="AD38" s="43">
        <f t="shared" si="4"/>
        <v>625</v>
      </c>
      <c r="AE38" s="43">
        <f t="shared" si="5"/>
        <v>701</v>
      </c>
      <c r="AF38" s="43">
        <f>IF(AD$8&lt;=AE38,IF(AD38&lt;=AE$10,1,),)</f>
        <v>1</v>
      </c>
      <c r="AG38" s="43">
        <f t="shared" si="7"/>
        <v>1</v>
      </c>
      <c r="AH38" s="43">
        <f t="shared" si="8"/>
        <v>1</v>
      </c>
      <c r="AI38" s="43"/>
    </row>
    <row r="39" spans="1:36" ht="27" customHeight="1">
      <c r="A39" s="35">
        <v>7</v>
      </c>
      <c r="B39" s="91">
        <v>2</v>
      </c>
      <c r="C39" s="92"/>
      <c r="D39" s="93">
        <v>3</v>
      </c>
      <c r="E39" s="92"/>
      <c r="F39" s="93">
        <v>4</v>
      </c>
      <c r="G39" s="92"/>
      <c r="H39" s="93">
        <v>5</v>
      </c>
      <c r="I39" s="92"/>
      <c r="J39" s="93">
        <v>6</v>
      </c>
      <c r="K39" s="92"/>
      <c r="L39" s="71">
        <v>7</v>
      </c>
      <c r="M39" s="70" t="s">
        <v>23</v>
      </c>
      <c r="N39" s="72">
        <v>8</v>
      </c>
      <c r="O39" s="73" t="s">
        <v>23</v>
      </c>
      <c r="P39" s="13"/>
      <c r="Q39" s="123" t="str">
        <f t="shared" si="0"/>
        <v>第2週</v>
      </c>
      <c r="R39" s="124"/>
      <c r="S39" s="125">
        <f>IF(AG39=1,COUNTIF(B38:O38,"▽")+COUNTIF(B39:O39,"○")+COUNTIF(B40:O40,"△")+COUNTIF(B38:O38,"▼")+COUNTIF(B39:O39,"●")+COUNTIF(B40:O40,"▲"),"")</f>
        <v>2</v>
      </c>
      <c r="T39" s="124"/>
      <c r="U39" s="125" t="str">
        <f t="shared" si="2"/>
        <v>○</v>
      </c>
      <c r="V39" s="124"/>
      <c r="W39" s="125" t="str">
        <f t="shared" si="3"/>
        <v>○</v>
      </c>
      <c r="X39" s="126"/>
      <c r="Z39" s="48">
        <v>7</v>
      </c>
      <c r="AA39" s="48">
        <v>2</v>
      </c>
      <c r="AB39" s="48">
        <v>7</v>
      </c>
      <c r="AC39" s="48">
        <v>8</v>
      </c>
      <c r="AD39" s="43">
        <f t="shared" si="4"/>
        <v>702</v>
      </c>
      <c r="AE39" s="43">
        <f t="shared" si="5"/>
        <v>708</v>
      </c>
      <c r="AF39" s="43">
        <f t="shared" si="6"/>
        <v>1</v>
      </c>
      <c r="AG39" s="43">
        <f t="shared" si="7"/>
        <v>1</v>
      </c>
      <c r="AH39" s="43">
        <f t="shared" si="8"/>
        <v>2</v>
      </c>
      <c r="AI39" s="43"/>
    </row>
    <row r="40" spans="1:36" ht="27" customHeight="1">
      <c r="A40" s="35"/>
      <c r="B40" s="94">
        <v>9</v>
      </c>
      <c r="C40" s="95"/>
      <c r="D40" s="96">
        <v>10</v>
      </c>
      <c r="E40" s="95"/>
      <c r="F40" s="96">
        <v>11</v>
      </c>
      <c r="G40" s="95"/>
      <c r="H40" s="96">
        <v>12</v>
      </c>
      <c r="I40" s="95"/>
      <c r="J40" s="96">
        <v>13</v>
      </c>
      <c r="K40" s="95"/>
      <c r="L40" s="75">
        <v>14</v>
      </c>
      <c r="M40" s="74" t="s">
        <v>23</v>
      </c>
      <c r="N40" s="72">
        <v>15</v>
      </c>
      <c r="O40" s="73" t="s">
        <v>23</v>
      </c>
      <c r="P40" s="13"/>
      <c r="Q40" s="123" t="str">
        <f t="shared" si="0"/>
        <v>第3週</v>
      </c>
      <c r="R40" s="124"/>
      <c r="S40" s="125">
        <f t="shared" si="1"/>
        <v>2</v>
      </c>
      <c r="T40" s="124"/>
      <c r="U40" s="125" t="str">
        <f t="shared" si="2"/>
        <v>○</v>
      </c>
      <c r="V40" s="124"/>
      <c r="W40" s="125" t="str">
        <f t="shared" si="3"/>
        <v>○</v>
      </c>
      <c r="X40" s="126"/>
      <c r="Z40" s="48">
        <v>7</v>
      </c>
      <c r="AA40" s="48">
        <v>9</v>
      </c>
      <c r="AB40" s="48">
        <v>7</v>
      </c>
      <c r="AC40" s="48">
        <v>15</v>
      </c>
      <c r="AD40" s="43">
        <f t="shared" si="4"/>
        <v>709</v>
      </c>
      <c r="AE40" s="43">
        <f t="shared" si="5"/>
        <v>715</v>
      </c>
      <c r="AF40" s="43">
        <f t="shared" si="6"/>
        <v>1</v>
      </c>
      <c r="AG40" s="43">
        <f t="shared" si="7"/>
        <v>1</v>
      </c>
      <c r="AH40" s="43">
        <f t="shared" si="8"/>
        <v>3</v>
      </c>
      <c r="AI40" s="43"/>
    </row>
    <row r="41" spans="1:36" ht="27" customHeight="1">
      <c r="A41" s="35"/>
      <c r="B41" s="82">
        <v>16</v>
      </c>
      <c r="C41" s="95"/>
      <c r="D41" s="96">
        <v>17</v>
      </c>
      <c r="E41" s="95"/>
      <c r="F41" s="96">
        <v>18</v>
      </c>
      <c r="G41" s="95"/>
      <c r="H41" s="96">
        <v>19</v>
      </c>
      <c r="I41" s="95"/>
      <c r="J41" s="96">
        <v>20</v>
      </c>
      <c r="K41" s="95"/>
      <c r="L41" s="75">
        <v>21</v>
      </c>
      <c r="M41" s="74" t="s">
        <v>23</v>
      </c>
      <c r="N41" s="72">
        <v>22</v>
      </c>
      <c r="O41" s="73" t="s">
        <v>23</v>
      </c>
      <c r="P41" s="13"/>
      <c r="Q41" s="123" t="str">
        <f t="shared" si="0"/>
        <v>第4週</v>
      </c>
      <c r="R41" s="124"/>
      <c r="S41" s="125">
        <f t="shared" si="1"/>
        <v>2</v>
      </c>
      <c r="T41" s="124"/>
      <c r="U41" s="125" t="str">
        <f t="shared" si="2"/>
        <v>○</v>
      </c>
      <c r="V41" s="124"/>
      <c r="W41" s="125" t="str">
        <f t="shared" si="3"/>
        <v>○</v>
      </c>
      <c r="X41" s="126"/>
      <c r="Z41" s="48">
        <v>7</v>
      </c>
      <c r="AA41" s="48">
        <v>16</v>
      </c>
      <c r="AB41" s="48">
        <v>7</v>
      </c>
      <c r="AC41" s="48">
        <v>22</v>
      </c>
      <c r="AD41" s="43">
        <f t="shared" si="4"/>
        <v>716</v>
      </c>
      <c r="AE41" s="43">
        <f t="shared" si="5"/>
        <v>722</v>
      </c>
      <c r="AF41" s="43">
        <f t="shared" si="6"/>
        <v>1</v>
      </c>
      <c r="AG41" s="43">
        <f t="shared" si="7"/>
        <v>1</v>
      </c>
      <c r="AH41" s="43">
        <f t="shared" si="8"/>
        <v>4</v>
      </c>
      <c r="AI41" s="43"/>
    </row>
    <row r="42" spans="1:36" s="3" customFormat="1" ht="27" customHeight="1">
      <c r="A42" s="35"/>
      <c r="B42" s="94">
        <v>23</v>
      </c>
      <c r="C42" s="95"/>
      <c r="D42" s="96">
        <v>24</v>
      </c>
      <c r="E42" s="95"/>
      <c r="F42" s="87">
        <v>25</v>
      </c>
      <c r="G42" s="97"/>
      <c r="H42" s="87">
        <v>26</v>
      </c>
      <c r="I42" s="97"/>
      <c r="J42" s="87">
        <v>27</v>
      </c>
      <c r="K42" s="97"/>
      <c r="L42" s="77">
        <v>28</v>
      </c>
      <c r="M42" s="76" t="s">
        <v>23</v>
      </c>
      <c r="N42" s="78">
        <v>29</v>
      </c>
      <c r="O42" s="79" t="s">
        <v>23</v>
      </c>
      <c r="P42" s="13"/>
      <c r="Q42" s="123" t="str">
        <f t="shared" si="0"/>
        <v>第5週</v>
      </c>
      <c r="R42" s="124"/>
      <c r="S42" s="125">
        <f t="shared" si="1"/>
        <v>2</v>
      </c>
      <c r="T42" s="124"/>
      <c r="U42" s="125" t="str">
        <f t="shared" si="2"/>
        <v>○</v>
      </c>
      <c r="V42" s="124"/>
      <c r="W42" s="125" t="str">
        <f t="shared" si="3"/>
        <v>○</v>
      </c>
      <c r="X42" s="126"/>
      <c r="Y42" s="36"/>
      <c r="Z42" s="48">
        <v>7</v>
      </c>
      <c r="AA42" s="48">
        <v>23</v>
      </c>
      <c r="AB42" s="48">
        <v>7</v>
      </c>
      <c r="AC42" s="48">
        <v>29</v>
      </c>
      <c r="AD42" s="43">
        <f t="shared" si="4"/>
        <v>723</v>
      </c>
      <c r="AE42" s="43">
        <f t="shared" si="5"/>
        <v>729</v>
      </c>
      <c r="AF42" s="43">
        <f>IF(AD$8&lt;=AE42,IF(AD42&lt;=AE$10,1,),)</f>
        <v>1</v>
      </c>
      <c r="AG42" s="43">
        <f t="shared" si="7"/>
        <v>1</v>
      </c>
      <c r="AH42" s="43">
        <f t="shared" si="8"/>
        <v>5</v>
      </c>
      <c r="AI42" s="43"/>
      <c r="AJ42" s="37"/>
    </row>
    <row r="43" spans="1:36" s="3" customFormat="1" ht="27" customHeight="1">
      <c r="A43" s="35"/>
      <c r="B43" s="101">
        <v>30</v>
      </c>
      <c r="C43" s="97"/>
      <c r="D43" s="87">
        <v>31</v>
      </c>
      <c r="E43" s="99"/>
      <c r="F43" s="100">
        <v>1</v>
      </c>
      <c r="G43" s="92"/>
      <c r="H43" s="93">
        <v>2</v>
      </c>
      <c r="I43" s="92"/>
      <c r="J43" s="93">
        <v>3</v>
      </c>
      <c r="K43" s="92"/>
      <c r="L43" s="71">
        <v>4</v>
      </c>
      <c r="M43" s="70" t="s">
        <v>9</v>
      </c>
      <c r="N43" s="80">
        <v>5</v>
      </c>
      <c r="O43" s="81" t="s">
        <v>9</v>
      </c>
      <c r="P43" s="13"/>
      <c r="Q43" s="123" t="str">
        <f t="shared" si="0"/>
        <v>第6週</v>
      </c>
      <c r="R43" s="124"/>
      <c r="S43" s="125">
        <f t="shared" si="1"/>
        <v>2</v>
      </c>
      <c r="T43" s="124"/>
      <c r="U43" s="125" t="str">
        <f t="shared" si="2"/>
        <v>○</v>
      </c>
      <c r="V43" s="124"/>
      <c r="W43" s="125" t="str">
        <f t="shared" si="3"/>
        <v>○</v>
      </c>
      <c r="X43" s="126"/>
      <c r="Y43" s="36"/>
      <c r="Z43" s="48">
        <v>7</v>
      </c>
      <c r="AA43" s="48">
        <v>30</v>
      </c>
      <c r="AB43" s="48">
        <v>8</v>
      </c>
      <c r="AC43" s="48">
        <v>5</v>
      </c>
      <c r="AD43" s="43">
        <f t="shared" si="4"/>
        <v>730</v>
      </c>
      <c r="AE43" s="43">
        <f t="shared" si="5"/>
        <v>805</v>
      </c>
      <c r="AF43" s="43">
        <f t="shared" si="6"/>
        <v>1</v>
      </c>
      <c r="AG43" s="43">
        <f t="shared" si="7"/>
        <v>1</v>
      </c>
      <c r="AH43" s="43">
        <f t="shared" si="8"/>
        <v>6</v>
      </c>
      <c r="AI43" s="43"/>
      <c r="AJ43" s="37"/>
    </row>
    <row r="44" spans="1:36" s="3" customFormat="1" ht="27" customHeight="1">
      <c r="A44" s="35">
        <v>8</v>
      </c>
      <c r="B44" s="102">
        <v>6</v>
      </c>
      <c r="C44" s="92"/>
      <c r="D44" s="93">
        <v>7</v>
      </c>
      <c r="E44" s="92"/>
      <c r="F44" s="96">
        <v>8</v>
      </c>
      <c r="G44" s="95"/>
      <c r="H44" s="96">
        <v>9</v>
      </c>
      <c r="I44" s="95"/>
      <c r="J44" s="96">
        <v>10</v>
      </c>
      <c r="K44" s="95"/>
      <c r="L44" s="72">
        <v>11</v>
      </c>
      <c r="M44" s="74"/>
      <c r="N44" s="72">
        <v>12</v>
      </c>
      <c r="O44" s="73"/>
      <c r="P44" s="13"/>
      <c r="Q44" s="123" t="str">
        <f t="shared" si="0"/>
        <v>第7週</v>
      </c>
      <c r="R44" s="124"/>
      <c r="S44" s="125">
        <f t="shared" si="1"/>
        <v>2</v>
      </c>
      <c r="T44" s="124"/>
      <c r="U44" s="125" t="str">
        <f t="shared" si="2"/>
        <v>○</v>
      </c>
      <c r="V44" s="124"/>
      <c r="W44" s="125" t="str">
        <f t="shared" si="3"/>
        <v>×</v>
      </c>
      <c r="X44" s="126"/>
      <c r="Y44" s="36"/>
      <c r="Z44" s="48">
        <v>8</v>
      </c>
      <c r="AA44" s="48">
        <v>6</v>
      </c>
      <c r="AB44" s="48">
        <v>8</v>
      </c>
      <c r="AC44" s="48">
        <v>12</v>
      </c>
      <c r="AD44" s="43">
        <f t="shared" si="4"/>
        <v>806</v>
      </c>
      <c r="AE44" s="43">
        <f t="shared" si="5"/>
        <v>812</v>
      </c>
      <c r="AF44" s="43">
        <f t="shared" si="6"/>
        <v>1</v>
      </c>
      <c r="AG44" s="43">
        <f t="shared" si="7"/>
        <v>1</v>
      </c>
      <c r="AH44" s="43">
        <f t="shared" si="8"/>
        <v>7</v>
      </c>
      <c r="AI44" s="43"/>
      <c r="AJ44" s="37"/>
    </row>
    <row r="45" spans="1:36" s="3" customFormat="1" ht="27" customHeight="1">
      <c r="A45" s="35"/>
      <c r="B45" s="94">
        <v>13</v>
      </c>
      <c r="C45" s="95" t="s">
        <v>10</v>
      </c>
      <c r="D45" s="96">
        <v>14</v>
      </c>
      <c r="E45" s="95" t="s">
        <v>10</v>
      </c>
      <c r="F45" s="96">
        <v>15</v>
      </c>
      <c r="G45" s="95" t="s">
        <v>11</v>
      </c>
      <c r="H45" s="96">
        <v>16</v>
      </c>
      <c r="I45" s="95"/>
      <c r="J45" s="96">
        <v>17</v>
      </c>
      <c r="K45" s="95"/>
      <c r="L45" s="75">
        <v>18</v>
      </c>
      <c r="M45" s="74" t="s">
        <v>9</v>
      </c>
      <c r="N45" s="72">
        <v>19</v>
      </c>
      <c r="O45" s="73" t="s">
        <v>9</v>
      </c>
      <c r="P45" s="13"/>
      <c r="Q45" s="123" t="str">
        <f t="shared" si="0"/>
        <v>第8週</v>
      </c>
      <c r="R45" s="124"/>
      <c r="S45" s="125">
        <f t="shared" si="1"/>
        <v>2</v>
      </c>
      <c r="T45" s="124"/>
      <c r="U45" s="125" t="str">
        <f t="shared" si="2"/>
        <v>○</v>
      </c>
      <c r="V45" s="124"/>
      <c r="W45" s="125" t="str">
        <f t="shared" si="3"/>
        <v>○</v>
      </c>
      <c r="X45" s="126"/>
      <c r="Y45" s="36"/>
      <c r="Z45" s="48">
        <v>8</v>
      </c>
      <c r="AA45" s="48">
        <v>13</v>
      </c>
      <c r="AB45" s="48">
        <v>8</v>
      </c>
      <c r="AC45" s="48">
        <v>19</v>
      </c>
      <c r="AD45" s="43">
        <f t="shared" si="4"/>
        <v>813</v>
      </c>
      <c r="AE45" s="43">
        <f t="shared" si="5"/>
        <v>819</v>
      </c>
      <c r="AF45" s="43">
        <f t="shared" si="6"/>
        <v>1</v>
      </c>
      <c r="AG45" s="43">
        <f t="shared" si="7"/>
        <v>1</v>
      </c>
      <c r="AH45" s="43">
        <f t="shared" si="8"/>
        <v>8</v>
      </c>
      <c r="AI45" s="43"/>
      <c r="AJ45" s="37"/>
    </row>
    <row r="46" spans="1:36" s="3" customFormat="1" ht="27" customHeight="1">
      <c r="A46" s="35"/>
      <c r="B46" s="94">
        <v>20</v>
      </c>
      <c r="C46" s="95"/>
      <c r="D46" s="96">
        <v>21</v>
      </c>
      <c r="E46" s="95"/>
      <c r="F46" s="96">
        <v>22</v>
      </c>
      <c r="G46" s="95"/>
      <c r="H46" s="96">
        <v>23</v>
      </c>
      <c r="I46" s="95"/>
      <c r="J46" s="96">
        <v>24</v>
      </c>
      <c r="K46" s="95"/>
      <c r="L46" s="77">
        <v>25</v>
      </c>
      <c r="M46" s="76" t="s">
        <v>9</v>
      </c>
      <c r="N46" s="78">
        <v>26</v>
      </c>
      <c r="O46" s="79"/>
      <c r="P46" s="13"/>
      <c r="Q46" s="123" t="str">
        <f t="shared" si="0"/>
        <v>第9週</v>
      </c>
      <c r="R46" s="124"/>
      <c r="S46" s="125">
        <f t="shared" si="1"/>
        <v>2</v>
      </c>
      <c r="T46" s="124"/>
      <c r="U46" s="125" t="str">
        <f t="shared" si="2"/>
        <v>○</v>
      </c>
      <c r="V46" s="124"/>
      <c r="W46" s="125" t="str">
        <f t="shared" si="3"/>
        <v>×</v>
      </c>
      <c r="X46" s="126"/>
      <c r="Y46" s="36"/>
      <c r="Z46" s="48">
        <v>8</v>
      </c>
      <c r="AA46" s="48">
        <v>20</v>
      </c>
      <c r="AB46" s="48">
        <v>8</v>
      </c>
      <c r="AC46" s="48">
        <v>26</v>
      </c>
      <c r="AD46" s="43">
        <f t="shared" si="4"/>
        <v>820</v>
      </c>
      <c r="AE46" s="43">
        <f t="shared" si="5"/>
        <v>826</v>
      </c>
      <c r="AF46" s="43">
        <f t="shared" si="6"/>
        <v>1</v>
      </c>
      <c r="AG46" s="43">
        <f t="shared" si="7"/>
        <v>1</v>
      </c>
      <c r="AH46" s="43">
        <f t="shared" si="8"/>
        <v>9</v>
      </c>
      <c r="AI46" s="43"/>
      <c r="AJ46" s="37"/>
    </row>
    <row r="47" spans="1:36" s="3" customFormat="1" ht="27" customHeight="1">
      <c r="A47" s="35"/>
      <c r="B47" s="101">
        <v>27</v>
      </c>
      <c r="C47" s="97"/>
      <c r="D47" s="87">
        <v>28</v>
      </c>
      <c r="E47" s="97"/>
      <c r="F47" s="87">
        <v>29</v>
      </c>
      <c r="G47" s="97"/>
      <c r="H47" s="87">
        <v>30</v>
      </c>
      <c r="I47" s="97"/>
      <c r="J47" s="87">
        <v>31</v>
      </c>
      <c r="K47" s="99"/>
      <c r="L47" s="85">
        <v>1</v>
      </c>
      <c r="M47" s="70" t="s">
        <v>9</v>
      </c>
      <c r="N47" s="80">
        <v>2</v>
      </c>
      <c r="O47" s="81" t="s">
        <v>9</v>
      </c>
      <c r="P47" s="13"/>
      <c r="Q47" s="123" t="str">
        <f t="shared" si="0"/>
        <v>第10週</v>
      </c>
      <c r="R47" s="124"/>
      <c r="S47" s="125">
        <f t="shared" si="1"/>
        <v>2</v>
      </c>
      <c r="T47" s="124"/>
      <c r="U47" s="125" t="str">
        <f t="shared" si="2"/>
        <v>○</v>
      </c>
      <c r="V47" s="124"/>
      <c r="W47" s="125" t="str">
        <f t="shared" si="3"/>
        <v>○</v>
      </c>
      <c r="X47" s="126"/>
      <c r="Y47" s="36"/>
      <c r="Z47" s="48">
        <v>8</v>
      </c>
      <c r="AA47" s="48">
        <v>27</v>
      </c>
      <c r="AB47" s="48">
        <v>9</v>
      </c>
      <c r="AC47" s="48">
        <v>2</v>
      </c>
      <c r="AD47" s="43">
        <f t="shared" si="4"/>
        <v>827</v>
      </c>
      <c r="AE47" s="43">
        <f t="shared" si="5"/>
        <v>902</v>
      </c>
      <c r="AF47" s="43">
        <f t="shared" si="6"/>
        <v>1</v>
      </c>
      <c r="AG47" s="43">
        <f t="shared" si="7"/>
        <v>1</v>
      </c>
      <c r="AH47" s="43">
        <f t="shared" si="8"/>
        <v>10</v>
      </c>
      <c r="AI47" s="43"/>
      <c r="AJ47" s="37"/>
    </row>
    <row r="48" spans="1:36" s="3" customFormat="1" ht="27" customHeight="1">
      <c r="A48" s="35">
        <v>9</v>
      </c>
      <c r="B48" s="102">
        <v>3</v>
      </c>
      <c r="C48" s="92"/>
      <c r="D48" s="93">
        <v>4</v>
      </c>
      <c r="E48" s="92"/>
      <c r="F48" s="93">
        <v>5</v>
      </c>
      <c r="G48" s="92"/>
      <c r="H48" s="93">
        <v>6</v>
      </c>
      <c r="I48" s="92"/>
      <c r="J48" s="93">
        <v>7</v>
      </c>
      <c r="K48" s="92"/>
      <c r="L48" s="75">
        <v>8</v>
      </c>
      <c r="M48" s="74" t="s">
        <v>9</v>
      </c>
      <c r="N48" s="72">
        <v>9</v>
      </c>
      <c r="O48" s="73" t="s">
        <v>9</v>
      </c>
      <c r="P48" s="13"/>
      <c r="Q48" s="123" t="str">
        <f t="shared" si="0"/>
        <v>第11週</v>
      </c>
      <c r="R48" s="124"/>
      <c r="S48" s="125">
        <f t="shared" si="1"/>
        <v>2</v>
      </c>
      <c r="T48" s="124"/>
      <c r="U48" s="125" t="str">
        <f t="shared" si="2"/>
        <v>○</v>
      </c>
      <c r="V48" s="124"/>
      <c r="W48" s="125" t="str">
        <f t="shared" si="3"/>
        <v>○</v>
      </c>
      <c r="X48" s="126"/>
      <c r="Y48" s="36"/>
      <c r="Z48" s="48">
        <v>9</v>
      </c>
      <c r="AA48" s="48">
        <v>3</v>
      </c>
      <c r="AB48" s="48">
        <v>9</v>
      </c>
      <c r="AC48" s="48">
        <v>9</v>
      </c>
      <c r="AD48" s="43">
        <f t="shared" si="4"/>
        <v>903</v>
      </c>
      <c r="AE48" s="43">
        <f t="shared" si="5"/>
        <v>909</v>
      </c>
      <c r="AF48" s="43">
        <f t="shared" si="6"/>
        <v>1</v>
      </c>
      <c r="AG48" s="43">
        <f t="shared" si="7"/>
        <v>1</v>
      </c>
      <c r="AH48" s="43">
        <f t="shared" si="8"/>
        <v>11</v>
      </c>
      <c r="AI48" s="43"/>
      <c r="AJ48" s="37"/>
    </row>
    <row r="49" spans="1:36" s="3" customFormat="1" ht="27" customHeight="1">
      <c r="A49" s="35"/>
      <c r="B49" s="94">
        <v>10</v>
      </c>
      <c r="C49" s="95"/>
      <c r="D49" s="96">
        <v>11</v>
      </c>
      <c r="E49" s="95"/>
      <c r="F49" s="96">
        <v>12</v>
      </c>
      <c r="G49" s="95"/>
      <c r="H49" s="96">
        <v>13</v>
      </c>
      <c r="I49" s="95"/>
      <c r="J49" s="96">
        <v>14</v>
      </c>
      <c r="K49" s="95"/>
      <c r="L49" s="75">
        <v>15</v>
      </c>
      <c r="M49" s="74" t="s">
        <v>9</v>
      </c>
      <c r="N49" s="72">
        <v>16</v>
      </c>
      <c r="O49" s="73" t="s">
        <v>9</v>
      </c>
      <c r="P49" s="13"/>
      <c r="Q49" s="123" t="str">
        <f t="shared" si="0"/>
        <v>第12週</v>
      </c>
      <c r="R49" s="124"/>
      <c r="S49" s="125">
        <f t="shared" si="1"/>
        <v>2</v>
      </c>
      <c r="T49" s="124"/>
      <c r="U49" s="125" t="str">
        <f t="shared" si="2"/>
        <v>○</v>
      </c>
      <c r="V49" s="124"/>
      <c r="W49" s="125" t="str">
        <f t="shared" si="3"/>
        <v>○</v>
      </c>
      <c r="X49" s="126"/>
      <c r="Y49" s="36"/>
      <c r="Z49" s="48">
        <v>9</v>
      </c>
      <c r="AA49" s="48">
        <v>10</v>
      </c>
      <c r="AB49" s="48">
        <v>9</v>
      </c>
      <c r="AC49" s="48">
        <v>16</v>
      </c>
      <c r="AD49" s="43">
        <f t="shared" si="4"/>
        <v>910</v>
      </c>
      <c r="AE49" s="43">
        <f t="shared" si="5"/>
        <v>916</v>
      </c>
      <c r="AF49" s="43">
        <f t="shared" si="6"/>
        <v>1</v>
      </c>
      <c r="AG49" s="43">
        <f t="shared" si="7"/>
        <v>1</v>
      </c>
      <c r="AH49" s="43">
        <f t="shared" si="8"/>
        <v>12</v>
      </c>
      <c r="AI49" s="43"/>
      <c r="AJ49" s="37"/>
    </row>
    <row r="50" spans="1:36" s="3" customFormat="1" ht="27" customHeight="1">
      <c r="A50" s="35"/>
      <c r="B50" s="82">
        <v>17</v>
      </c>
      <c r="C50" s="95"/>
      <c r="D50" s="96">
        <v>18</v>
      </c>
      <c r="E50" s="95"/>
      <c r="F50" s="96">
        <v>19</v>
      </c>
      <c r="G50" s="95"/>
      <c r="H50" s="96">
        <v>20</v>
      </c>
      <c r="I50" s="95"/>
      <c r="J50" s="96">
        <v>21</v>
      </c>
      <c r="K50" s="95"/>
      <c r="L50" s="75">
        <v>22</v>
      </c>
      <c r="M50" s="74" t="s">
        <v>9</v>
      </c>
      <c r="N50" s="72">
        <v>23</v>
      </c>
      <c r="O50" s="73" t="s">
        <v>9</v>
      </c>
      <c r="P50" s="13"/>
      <c r="Q50" s="123" t="str">
        <f t="shared" si="0"/>
        <v>第13週</v>
      </c>
      <c r="R50" s="124"/>
      <c r="S50" s="125">
        <f t="shared" si="1"/>
        <v>2</v>
      </c>
      <c r="T50" s="124"/>
      <c r="U50" s="125" t="str">
        <f t="shared" si="2"/>
        <v>○</v>
      </c>
      <c r="V50" s="124"/>
      <c r="W50" s="125" t="str">
        <f t="shared" si="3"/>
        <v>○</v>
      </c>
      <c r="X50" s="126"/>
      <c r="Y50" s="36"/>
      <c r="Z50" s="48">
        <v>9</v>
      </c>
      <c r="AA50" s="48">
        <v>17</v>
      </c>
      <c r="AB50" s="48">
        <v>9</v>
      </c>
      <c r="AC50" s="48">
        <v>23</v>
      </c>
      <c r="AD50" s="43">
        <f t="shared" si="4"/>
        <v>917</v>
      </c>
      <c r="AE50" s="43">
        <f t="shared" si="5"/>
        <v>923</v>
      </c>
      <c r="AF50" s="43">
        <f t="shared" si="6"/>
        <v>1</v>
      </c>
      <c r="AG50" s="43">
        <f t="shared" si="7"/>
        <v>1</v>
      </c>
      <c r="AH50" s="43">
        <f t="shared" si="8"/>
        <v>13</v>
      </c>
      <c r="AI50" s="43"/>
      <c r="AJ50" s="37"/>
    </row>
    <row r="51" spans="1:36" s="3" customFormat="1" ht="27" customHeight="1">
      <c r="A51" s="35"/>
      <c r="B51" s="84">
        <v>24</v>
      </c>
      <c r="C51" s="97"/>
      <c r="D51" s="87">
        <v>25</v>
      </c>
      <c r="E51" s="97"/>
      <c r="F51" s="87">
        <v>26</v>
      </c>
      <c r="G51" s="97"/>
      <c r="H51" s="87">
        <v>27</v>
      </c>
      <c r="I51" s="97"/>
      <c r="J51" s="87">
        <v>28</v>
      </c>
      <c r="K51" s="97"/>
      <c r="L51" s="77">
        <v>29</v>
      </c>
      <c r="M51" s="76" t="s">
        <v>9</v>
      </c>
      <c r="N51" s="78">
        <v>30</v>
      </c>
      <c r="O51" s="79" t="s">
        <v>9</v>
      </c>
      <c r="P51" s="13"/>
      <c r="Q51" s="123" t="str">
        <f t="shared" si="0"/>
        <v>第14週</v>
      </c>
      <c r="R51" s="124"/>
      <c r="S51" s="125">
        <f t="shared" si="1"/>
        <v>2</v>
      </c>
      <c r="T51" s="124"/>
      <c r="U51" s="125" t="str">
        <f t="shared" si="2"/>
        <v>○</v>
      </c>
      <c r="V51" s="124"/>
      <c r="W51" s="125" t="str">
        <f t="shared" si="3"/>
        <v>○</v>
      </c>
      <c r="X51" s="126"/>
      <c r="Y51" s="36"/>
      <c r="Z51" s="48">
        <v>9</v>
      </c>
      <c r="AA51" s="48">
        <v>24</v>
      </c>
      <c r="AB51" s="48">
        <v>9</v>
      </c>
      <c r="AC51" s="48">
        <v>30</v>
      </c>
      <c r="AD51" s="43">
        <f t="shared" si="4"/>
        <v>924</v>
      </c>
      <c r="AE51" s="43">
        <f t="shared" si="5"/>
        <v>930</v>
      </c>
      <c r="AF51" s="43">
        <f t="shared" si="6"/>
        <v>1</v>
      </c>
      <c r="AG51" s="43">
        <f t="shared" si="7"/>
        <v>1</v>
      </c>
      <c r="AH51" s="43">
        <f t="shared" si="8"/>
        <v>14</v>
      </c>
      <c r="AI51" s="43"/>
      <c r="AJ51" s="37"/>
    </row>
    <row r="52" spans="1:36" s="3" customFormat="1" ht="27" customHeight="1">
      <c r="A52" s="35">
        <v>10</v>
      </c>
      <c r="B52" s="102">
        <v>1</v>
      </c>
      <c r="C52" s="92"/>
      <c r="D52" s="93">
        <v>2</v>
      </c>
      <c r="E52" s="92"/>
      <c r="F52" s="93">
        <v>3</v>
      </c>
      <c r="G52" s="92"/>
      <c r="H52" s="93">
        <v>4</v>
      </c>
      <c r="I52" s="92"/>
      <c r="J52" s="93">
        <v>5</v>
      </c>
      <c r="K52" s="92"/>
      <c r="L52" s="71">
        <v>6</v>
      </c>
      <c r="M52" s="70"/>
      <c r="N52" s="80">
        <v>7</v>
      </c>
      <c r="O52" s="81"/>
      <c r="P52" s="13"/>
      <c r="Q52" s="123" t="str">
        <f t="shared" si="0"/>
        <v/>
      </c>
      <c r="R52" s="124"/>
      <c r="S52" s="125" t="str">
        <f t="shared" si="1"/>
        <v/>
      </c>
      <c r="T52" s="124"/>
      <c r="U52" s="125" t="str">
        <f t="shared" si="2"/>
        <v/>
      </c>
      <c r="V52" s="124"/>
      <c r="W52" s="125" t="str">
        <f t="shared" si="3"/>
        <v/>
      </c>
      <c r="X52" s="126"/>
      <c r="Y52" s="36"/>
      <c r="Z52" s="48">
        <v>10</v>
      </c>
      <c r="AA52" s="48">
        <v>1</v>
      </c>
      <c r="AB52" s="48">
        <v>10</v>
      </c>
      <c r="AC52" s="48">
        <v>7</v>
      </c>
      <c r="AD52" s="43">
        <f t="shared" si="4"/>
        <v>1001</v>
      </c>
      <c r="AE52" s="43">
        <f t="shared" si="5"/>
        <v>1007</v>
      </c>
      <c r="AF52" s="43">
        <f t="shared" si="6"/>
        <v>1</v>
      </c>
      <c r="AG52" s="43">
        <f t="shared" si="7"/>
        <v>0</v>
      </c>
      <c r="AH52" s="43">
        <f t="shared" si="8"/>
        <v>0</v>
      </c>
      <c r="AI52" s="43"/>
      <c r="AJ52" s="37"/>
    </row>
    <row r="53" spans="1:36" s="3" customFormat="1" ht="27" customHeight="1">
      <c r="A53" s="35"/>
      <c r="B53" s="82">
        <v>8</v>
      </c>
      <c r="C53" s="95"/>
      <c r="D53" s="96">
        <v>9</v>
      </c>
      <c r="E53" s="95"/>
      <c r="F53" s="96">
        <v>10</v>
      </c>
      <c r="G53" s="95"/>
      <c r="H53" s="96">
        <v>11</v>
      </c>
      <c r="I53" s="95"/>
      <c r="J53" s="96">
        <v>12</v>
      </c>
      <c r="K53" s="95"/>
      <c r="L53" s="75">
        <v>13</v>
      </c>
      <c r="M53" s="74"/>
      <c r="N53" s="72">
        <v>14</v>
      </c>
      <c r="O53" s="73"/>
      <c r="P53" s="13"/>
      <c r="Q53" s="123" t="str">
        <f t="shared" si="0"/>
        <v/>
      </c>
      <c r="R53" s="124"/>
      <c r="S53" s="125" t="str">
        <f t="shared" si="1"/>
        <v/>
      </c>
      <c r="T53" s="124"/>
      <c r="U53" s="125" t="str">
        <f t="shared" si="2"/>
        <v/>
      </c>
      <c r="V53" s="124"/>
      <c r="W53" s="125" t="str">
        <f t="shared" si="3"/>
        <v/>
      </c>
      <c r="X53" s="126"/>
      <c r="Y53" s="36"/>
      <c r="Z53" s="48">
        <v>10</v>
      </c>
      <c r="AA53" s="48">
        <v>8</v>
      </c>
      <c r="AB53" s="48">
        <v>10</v>
      </c>
      <c r="AC53" s="48">
        <v>14</v>
      </c>
      <c r="AD53" s="43">
        <f t="shared" si="4"/>
        <v>1008</v>
      </c>
      <c r="AE53" s="43">
        <f t="shared" si="5"/>
        <v>1014</v>
      </c>
      <c r="AF53" s="43">
        <f t="shared" si="6"/>
        <v>0</v>
      </c>
      <c r="AG53" s="43">
        <f t="shared" si="7"/>
        <v>0</v>
      </c>
      <c r="AH53" s="43">
        <f t="shared" si="8"/>
        <v>0</v>
      </c>
      <c r="AI53" s="43"/>
      <c r="AJ53" s="37"/>
    </row>
    <row r="54" spans="1:36" s="3" customFormat="1" ht="27" customHeight="1">
      <c r="A54" s="35"/>
      <c r="B54" s="94">
        <v>15</v>
      </c>
      <c r="C54" s="95"/>
      <c r="D54" s="96">
        <v>16</v>
      </c>
      <c r="E54" s="95"/>
      <c r="F54" s="96">
        <v>17</v>
      </c>
      <c r="G54" s="95"/>
      <c r="H54" s="96">
        <v>18</v>
      </c>
      <c r="I54" s="95"/>
      <c r="J54" s="96">
        <v>19</v>
      </c>
      <c r="K54" s="95"/>
      <c r="L54" s="75">
        <v>20</v>
      </c>
      <c r="M54" s="74"/>
      <c r="N54" s="72">
        <v>21</v>
      </c>
      <c r="O54" s="73"/>
      <c r="P54" s="13"/>
      <c r="Q54" s="123" t="str">
        <f t="shared" si="0"/>
        <v/>
      </c>
      <c r="R54" s="124"/>
      <c r="S54" s="125" t="str">
        <f t="shared" si="1"/>
        <v/>
      </c>
      <c r="T54" s="124"/>
      <c r="U54" s="125" t="str">
        <f t="shared" si="2"/>
        <v/>
      </c>
      <c r="V54" s="124"/>
      <c r="W54" s="125" t="str">
        <f t="shared" si="3"/>
        <v/>
      </c>
      <c r="X54" s="126"/>
      <c r="Y54" s="36"/>
      <c r="Z54" s="48">
        <v>10</v>
      </c>
      <c r="AA54" s="48">
        <v>15</v>
      </c>
      <c r="AB54" s="48">
        <v>10</v>
      </c>
      <c r="AC54" s="48">
        <v>21</v>
      </c>
      <c r="AD54" s="43">
        <f t="shared" si="4"/>
        <v>1015</v>
      </c>
      <c r="AE54" s="43">
        <f t="shared" si="5"/>
        <v>1021</v>
      </c>
      <c r="AF54" s="43">
        <f t="shared" si="6"/>
        <v>0</v>
      </c>
      <c r="AG54" s="43">
        <f t="shared" si="7"/>
        <v>0</v>
      </c>
      <c r="AH54" s="43">
        <f t="shared" si="8"/>
        <v>0</v>
      </c>
      <c r="AI54" s="43"/>
      <c r="AJ54" s="37"/>
    </row>
    <row r="55" spans="1:36" s="3" customFormat="1" ht="27" customHeight="1">
      <c r="A55" s="35"/>
      <c r="B55" s="94">
        <v>22</v>
      </c>
      <c r="C55" s="95"/>
      <c r="D55" s="96">
        <v>23</v>
      </c>
      <c r="E55" s="95"/>
      <c r="F55" s="96">
        <v>24</v>
      </c>
      <c r="G55" s="95"/>
      <c r="H55" s="87">
        <v>25</v>
      </c>
      <c r="I55" s="97"/>
      <c r="J55" s="87">
        <v>26</v>
      </c>
      <c r="K55" s="97"/>
      <c r="L55" s="77">
        <v>27</v>
      </c>
      <c r="M55" s="76"/>
      <c r="N55" s="78">
        <v>28</v>
      </c>
      <c r="O55" s="79"/>
      <c r="P55" s="13"/>
      <c r="Q55" s="123" t="str">
        <f t="shared" si="0"/>
        <v/>
      </c>
      <c r="R55" s="124"/>
      <c r="S55" s="125" t="str">
        <f t="shared" si="1"/>
        <v/>
      </c>
      <c r="T55" s="124"/>
      <c r="U55" s="125" t="str">
        <f t="shared" si="2"/>
        <v/>
      </c>
      <c r="V55" s="124"/>
      <c r="W55" s="125" t="str">
        <f t="shared" si="3"/>
        <v/>
      </c>
      <c r="X55" s="126"/>
      <c r="Y55" s="36"/>
      <c r="Z55" s="48">
        <v>10</v>
      </c>
      <c r="AA55" s="48">
        <v>22</v>
      </c>
      <c r="AB55" s="48">
        <v>10</v>
      </c>
      <c r="AC55" s="48">
        <v>28</v>
      </c>
      <c r="AD55" s="43">
        <f t="shared" si="4"/>
        <v>1022</v>
      </c>
      <c r="AE55" s="43">
        <f t="shared" si="5"/>
        <v>1028</v>
      </c>
      <c r="AF55" s="43">
        <f t="shared" si="6"/>
        <v>0</v>
      </c>
      <c r="AG55" s="43">
        <f t="shared" si="7"/>
        <v>0</v>
      </c>
      <c r="AH55" s="43">
        <f t="shared" si="8"/>
        <v>0</v>
      </c>
      <c r="AI55" s="43"/>
      <c r="AJ55" s="37"/>
    </row>
    <row r="56" spans="1:36" s="3" customFormat="1" ht="27" customHeight="1">
      <c r="A56" s="35"/>
      <c r="B56" s="101">
        <v>29</v>
      </c>
      <c r="C56" s="97"/>
      <c r="D56" s="87">
        <v>30</v>
      </c>
      <c r="E56" s="97"/>
      <c r="F56" s="87">
        <v>31</v>
      </c>
      <c r="G56" s="99"/>
      <c r="H56" s="100">
        <v>1</v>
      </c>
      <c r="I56" s="92"/>
      <c r="J56" s="93">
        <v>2</v>
      </c>
      <c r="K56" s="92"/>
      <c r="L56" s="80">
        <v>3</v>
      </c>
      <c r="M56" s="70"/>
      <c r="N56" s="80">
        <v>4</v>
      </c>
      <c r="O56" s="81"/>
      <c r="P56" s="13"/>
      <c r="Q56" s="123" t="str">
        <f t="shared" si="0"/>
        <v/>
      </c>
      <c r="R56" s="124"/>
      <c r="S56" s="125" t="str">
        <f t="shared" si="1"/>
        <v/>
      </c>
      <c r="T56" s="124"/>
      <c r="U56" s="125" t="str">
        <f t="shared" si="2"/>
        <v/>
      </c>
      <c r="V56" s="124"/>
      <c r="W56" s="125" t="str">
        <f t="shared" si="3"/>
        <v/>
      </c>
      <c r="X56" s="126"/>
      <c r="Y56" s="36"/>
      <c r="Z56" s="48">
        <v>10</v>
      </c>
      <c r="AA56" s="48">
        <v>29</v>
      </c>
      <c r="AB56" s="48">
        <v>11</v>
      </c>
      <c r="AC56" s="48">
        <v>4</v>
      </c>
      <c r="AD56" s="43">
        <f t="shared" si="4"/>
        <v>1029</v>
      </c>
      <c r="AE56" s="43">
        <f t="shared" si="5"/>
        <v>1104</v>
      </c>
      <c r="AF56" s="43">
        <f t="shared" si="6"/>
        <v>0</v>
      </c>
      <c r="AG56" s="43">
        <f t="shared" si="7"/>
        <v>0</v>
      </c>
      <c r="AH56" s="43">
        <f t="shared" si="8"/>
        <v>0</v>
      </c>
      <c r="AI56" s="43"/>
      <c r="AJ56" s="37"/>
    </row>
    <row r="57" spans="1:36" s="3" customFormat="1" ht="27" customHeight="1">
      <c r="A57" s="35">
        <v>11</v>
      </c>
      <c r="B57" s="102">
        <v>5</v>
      </c>
      <c r="C57" s="92"/>
      <c r="D57" s="93">
        <v>6</v>
      </c>
      <c r="E57" s="92"/>
      <c r="F57" s="93">
        <v>7</v>
      </c>
      <c r="G57" s="92"/>
      <c r="H57" s="96">
        <v>8</v>
      </c>
      <c r="I57" s="95"/>
      <c r="J57" s="96">
        <v>9</v>
      </c>
      <c r="K57" s="95"/>
      <c r="L57" s="75">
        <v>10</v>
      </c>
      <c r="M57" s="74"/>
      <c r="N57" s="72">
        <v>11</v>
      </c>
      <c r="O57" s="73"/>
      <c r="P57" s="13"/>
      <c r="Q57" s="123" t="str">
        <f t="shared" si="0"/>
        <v/>
      </c>
      <c r="R57" s="124"/>
      <c r="S57" s="125" t="str">
        <f t="shared" si="1"/>
        <v/>
      </c>
      <c r="T57" s="124"/>
      <c r="U57" s="125" t="str">
        <f t="shared" si="2"/>
        <v/>
      </c>
      <c r="V57" s="124"/>
      <c r="W57" s="125" t="str">
        <f t="shared" si="3"/>
        <v/>
      </c>
      <c r="X57" s="126"/>
      <c r="Y57" s="36"/>
      <c r="Z57" s="48">
        <v>11</v>
      </c>
      <c r="AA57" s="48">
        <v>5</v>
      </c>
      <c r="AB57" s="48">
        <v>11</v>
      </c>
      <c r="AC57" s="48">
        <v>11</v>
      </c>
      <c r="AD57" s="43">
        <f t="shared" si="4"/>
        <v>1105</v>
      </c>
      <c r="AE57" s="43">
        <f t="shared" si="5"/>
        <v>1111</v>
      </c>
      <c r="AF57" s="43">
        <f t="shared" si="6"/>
        <v>0</v>
      </c>
      <c r="AG57" s="43">
        <f t="shared" si="7"/>
        <v>0</v>
      </c>
      <c r="AH57" s="43">
        <f t="shared" si="8"/>
        <v>0</v>
      </c>
      <c r="AI57" s="43"/>
      <c r="AJ57" s="37"/>
    </row>
    <row r="58" spans="1:36" s="3" customFormat="1" ht="27" customHeight="1">
      <c r="A58" s="35"/>
      <c r="B58" s="94">
        <v>12</v>
      </c>
      <c r="C58" s="95"/>
      <c r="D58" s="96">
        <v>13</v>
      </c>
      <c r="E58" s="95"/>
      <c r="F58" s="96">
        <v>14</v>
      </c>
      <c r="G58" s="95"/>
      <c r="H58" s="96">
        <v>15</v>
      </c>
      <c r="I58" s="95"/>
      <c r="J58" s="96">
        <v>16</v>
      </c>
      <c r="K58" s="95"/>
      <c r="L58" s="75">
        <v>17</v>
      </c>
      <c r="M58" s="74"/>
      <c r="N58" s="72">
        <v>18</v>
      </c>
      <c r="O58" s="73"/>
      <c r="P58" s="13"/>
      <c r="Q58" s="123" t="str">
        <f t="shared" si="0"/>
        <v/>
      </c>
      <c r="R58" s="124"/>
      <c r="S58" s="125" t="str">
        <f t="shared" si="1"/>
        <v/>
      </c>
      <c r="T58" s="124"/>
      <c r="U58" s="125" t="str">
        <f t="shared" si="2"/>
        <v/>
      </c>
      <c r="V58" s="124"/>
      <c r="W58" s="125" t="str">
        <f t="shared" si="3"/>
        <v/>
      </c>
      <c r="X58" s="126"/>
      <c r="Y58" s="36"/>
      <c r="Z58" s="48">
        <v>11</v>
      </c>
      <c r="AA58" s="48">
        <v>12</v>
      </c>
      <c r="AB58" s="48">
        <v>11</v>
      </c>
      <c r="AC58" s="48">
        <v>18</v>
      </c>
      <c r="AD58" s="43">
        <f t="shared" si="4"/>
        <v>1112</v>
      </c>
      <c r="AE58" s="43">
        <f t="shared" si="5"/>
        <v>1118</v>
      </c>
      <c r="AF58" s="43">
        <f t="shared" si="6"/>
        <v>0</v>
      </c>
      <c r="AG58" s="43">
        <f t="shared" si="7"/>
        <v>0</v>
      </c>
      <c r="AH58" s="43">
        <f t="shared" si="8"/>
        <v>0</v>
      </c>
      <c r="AI58" s="43"/>
      <c r="AJ58" s="37"/>
    </row>
    <row r="59" spans="1:36" s="3" customFormat="1" ht="27" customHeight="1">
      <c r="A59" s="35"/>
      <c r="B59" s="94">
        <v>19</v>
      </c>
      <c r="C59" s="95"/>
      <c r="D59" s="96">
        <v>20</v>
      </c>
      <c r="E59" s="95"/>
      <c r="F59" s="96">
        <v>21</v>
      </c>
      <c r="G59" s="95"/>
      <c r="H59" s="96">
        <v>22</v>
      </c>
      <c r="I59" s="95"/>
      <c r="J59" s="72">
        <v>23</v>
      </c>
      <c r="K59" s="95"/>
      <c r="L59" s="77">
        <v>24</v>
      </c>
      <c r="M59" s="76"/>
      <c r="N59" s="78">
        <v>25</v>
      </c>
      <c r="O59" s="79"/>
      <c r="P59" s="13"/>
      <c r="Q59" s="123" t="str">
        <f t="shared" si="0"/>
        <v/>
      </c>
      <c r="R59" s="124"/>
      <c r="S59" s="125" t="str">
        <f t="shared" si="1"/>
        <v/>
      </c>
      <c r="T59" s="124"/>
      <c r="U59" s="125" t="str">
        <f t="shared" si="2"/>
        <v/>
      </c>
      <c r="V59" s="124"/>
      <c r="W59" s="125" t="str">
        <f t="shared" si="3"/>
        <v/>
      </c>
      <c r="X59" s="126"/>
      <c r="Y59" s="36"/>
      <c r="Z59" s="48">
        <v>11</v>
      </c>
      <c r="AA59" s="48">
        <v>19</v>
      </c>
      <c r="AB59" s="48">
        <v>11</v>
      </c>
      <c r="AC59" s="48">
        <v>25</v>
      </c>
      <c r="AD59" s="43">
        <f t="shared" si="4"/>
        <v>1119</v>
      </c>
      <c r="AE59" s="43">
        <f t="shared" si="5"/>
        <v>1125</v>
      </c>
      <c r="AF59" s="43">
        <f t="shared" si="6"/>
        <v>0</v>
      </c>
      <c r="AG59" s="43">
        <f t="shared" si="7"/>
        <v>0</v>
      </c>
      <c r="AH59" s="43">
        <f t="shared" si="8"/>
        <v>0</v>
      </c>
      <c r="AI59" s="43"/>
      <c r="AJ59" s="37"/>
    </row>
    <row r="60" spans="1:36" s="3" customFormat="1" ht="27" customHeight="1">
      <c r="A60" s="35"/>
      <c r="B60" s="101">
        <v>26</v>
      </c>
      <c r="C60" s="97"/>
      <c r="D60" s="87">
        <v>27</v>
      </c>
      <c r="E60" s="97"/>
      <c r="F60" s="87">
        <v>28</v>
      </c>
      <c r="G60" s="97"/>
      <c r="H60" s="87">
        <v>29</v>
      </c>
      <c r="I60" s="97"/>
      <c r="J60" s="87">
        <v>30</v>
      </c>
      <c r="K60" s="99"/>
      <c r="L60" s="85">
        <v>1</v>
      </c>
      <c r="M60" s="70"/>
      <c r="N60" s="80">
        <v>2</v>
      </c>
      <c r="O60" s="81"/>
      <c r="P60" s="13"/>
      <c r="Q60" s="123" t="str">
        <f t="shared" si="0"/>
        <v/>
      </c>
      <c r="R60" s="124"/>
      <c r="S60" s="125" t="str">
        <f t="shared" si="1"/>
        <v/>
      </c>
      <c r="T60" s="124"/>
      <c r="U60" s="125" t="str">
        <f t="shared" si="2"/>
        <v/>
      </c>
      <c r="V60" s="124"/>
      <c r="W60" s="125" t="str">
        <f t="shared" si="3"/>
        <v/>
      </c>
      <c r="X60" s="126"/>
      <c r="Y60" s="36"/>
      <c r="Z60" s="48">
        <v>11</v>
      </c>
      <c r="AA60" s="48">
        <v>26</v>
      </c>
      <c r="AB60" s="48">
        <v>12</v>
      </c>
      <c r="AC60" s="48">
        <v>2</v>
      </c>
      <c r="AD60" s="43">
        <f t="shared" si="4"/>
        <v>1126</v>
      </c>
      <c r="AE60" s="43">
        <f t="shared" si="5"/>
        <v>1202</v>
      </c>
      <c r="AF60" s="43">
        <f t="shared" si="6"/>
        <v>0</v>
      </c>
      <c r="AG60" s="43">
        <f t="shared" si="7"/>
        <v>0</v>
      </c>
      <c r="AH60" s="43">
        <f t="shared" si="8"/>
        <v>0</v>
      </c>
      <c r="AI60" s="43"/>
      <c r="AJ60" s="37"/>
    </row>
    <row r="61" spans="1:36" s="3" customFormat="1" ht="27" customHeight="1">
      <c r="A61" s="35">
        <v>12</v>
      </c>
      <c r="B61" s="102">
        <v>3</v>
      </c>
      <c r="C61" s="92"/>
      <c r="D61" s="93">
        <v>4</v>
      </c>
      <c r="E61" s="92"/>
      <c r="F61" s="93">
        <v>5</v>
      </c>
      <c r="G61" s="92"/>
      <c r="H61" s="93">
        <v>6</v>
      </c>
      <c r="I61" s="92"/>
      <c r="J61" s="93">
        <v>7</v>
      </c>
      <c r="K61" s="92"/>
      <c r="L61" s="75">
        <v>8</v>
      </c>
      <c r="M61" s="74"/>
      <c r="N61" s="72">
        <v>9</v>
      </c>
      <c r="O61" s="73"/>
      <c r="P61" s="13"/>
      <c r="Q61" s="123" t="str">
        <f t="shared" si="0"/>
        <v/>
      </c>
      <c r="R61" s="124"/>
      <c r="S61" s="125" t="str">
        <f t="shared" si="1"/>
        <v/>
      </c>
      <c r="T61" s="124"/>
      <c r="U61" s="125" t="str">
        <f t="shared" si="2"/>
        <v/>
      </c>
      <c r="V61" s="124"/>
      <c r="W61" s="125" t="str">
        <f t="shared" si="3"/>
        <v/>
      </c>
      <c r="X61" s="126"/>
      <c r="Y61" s="36"/>
      <c r="Z61" s="48">
        <v>12</v>
      </c>
      <c r="AA61" s="48">
        <v>3</v>
      </c>
      <c r="AB61" s="48">
        <v>12</v>
      </c>
      <c r="AC61" s="48">
        <v>9</v>
      </c>
      <c r="AD61" s="43">
        <f t="shared" si="4"/>
        <v>1203</v>
      </c>
      <c r="AE61" s="43">
        <f t="shared" si="5"/>
        <v>1209</v>
      </c>
      <c r="AF61" s="43">
        <f t="shared" si="6"/>
        <v>0</v>
      </c>
      <c r="AG61" s="43">
        <f t="shared" si="7"/>
        <v>0</v>
      </c>
      <c r="AH61" s="43">
        <f t="shared" si="8"/>
        <v>0</v>
      </c>
      <c r="AI61" s="43"/>
      <c r="AJ61" s="37"/>
    </row>
    <row r="62" spans="1:36" s="3" customFormat="1" ht="27" customHeight="1">
      <c r="A62" s="35"/>
      <c r="B62" s="94">
        <v>10</v>
      </c>
      <c r="C62" s="95"/>
      <c r="D62" s="96">
        <v>11</v>
      </c>
      <c r="E62" s="95"/>
      <c r="F62" s="96">
        <v>12</v>
      </c>
      <c r="G62" s="95"/>
      <c r="H62" s="96">
        <v>13</v>
      </c>
      <c r="I62" s="95"/>
      <c r="J62" s="96">
        <v>14</v>
      </c>
      <c r="K62" s="95"/>
      <c r="L62" s="75">
        <v>15</v>
      </c>
      <c r="M62" s="74"/>
      <c r="N62" s="72">
        <v>16</v>
      </c>
      <c r="O62" s="73"/>
      <c r="P62" s="13"/>
      <c r="Q62" s="123" t="str">
        <f t="shared" si="0"/>
        <v/>
      </c>
      <c r="R62" s="124"/>
      <c r="S62" s="125" t="str">
        <f t="shared" si="1"/>
        <v/>
      </c>
      <c r="T62" s="124"/>
      <c r="U62" s="125" t="str">
        <f t="shared" si="2"/>
        <v/>
      </c>
      <c r="V62" s="124"/>
      <c r="W62" s="125" t="str">
        <f t="shared" si="3"/>
        <v/>
      </c>
      <c r="X62" s="126"/>
      <c r="Y62" s="36"/>
      <c r="Z62" s="48">
        <v>12</v>
      </c>
      <c r="AA62" s="48">
        <v>10</v>
      </c>
      <c r="AB62" s="48">
        <v>12</v>
      </c>
      <c r="AC62" s="48">
        <v>16</v>
      </c>
      <c r="AD62" s="43">
        <f t="shared" si="4"/>
        <v>1210</v>
      </c>
      <c r="AE62" s="43">
        <f t="shared" si="5"/>
        <v>1216</v>
      </c>
      <c r="AF62" s="43">
        <f t="shared" si="6"/>
        <v>0</v>
      </c>
      <c r="AG62" s="43">
        <f t="shared" si="7"/>
        <v>0</v>
      </c>
      <c r="AH62" s="43">
        <f t="shared" si="8"/>
        <v>0</v>
      </c>
      <c r="AI62" s="43"/>
      <c r="AJ62" s="37"/>
    </row>
    <row r="63" spans="1:36" s="3" customFormat="1" ht="27" customHeight="1">
      <c r="A63" s="35"/>
      <c r="B63" s="94">
        <v>17</v>
      </c>
      <c r="C63" s="95"/>
      <c r="D63" s="96">
        <v>18</v>
      </c>
      <c r="E63" s="95"/>
      <c r="F63" s="96">
        <v>19</v>
      </c>
      <c r="G63" s="95"/>
      <c r="H63" s="96">
        <v>20</v>
      </c>
      <c r="I63" s="95"/>
      <c r="J63" s="96">
        <v>21</v>
      </c>
      <c r="K63" s="95"/>
      <c r="L63" s="75">
        <v>22</v>
      </c>
      <c r="M63" s="74"/>
      <c r="N63" s="72">
        <v>23</v>
      </c>
      <c r="O63" s="73"/>
      <c r="P63" s="13"/>
      <c r="Q63" s="123" t="str">
        <f t="shared" si="0"/>
        <v/>
      </c>
      <c r="R63" s="124"/>
      <c r="S63" s="125" t="str">
        <f t="shared" si="1"/>
        <v/>
      </c>
      <c r="T63" s="124"/>
      <c r="U63" s="125" t="str">
        <f t="shared" si="2"/>
        <v/>
      </c>
      <c r="V63" s="124"/>
      <c r="W63" s="125" t="str">
        <f t="shared" si="3"/>
        <v/>
      </c>
      <c r="X63" s="126"/>
      <c r="Y63" s="36"/>
      <c r="Z63" s="48">
        <v>12</v>
      </c>
      <c r="AA63" s="48">
        <v>17</v>
      </c>
      <c r="AB63" s="48">
        <v>12</v>
      </c>
      <c r="AC63" s="48">
        <v>23</v>
      </c>
      <c r="AD63" s="43">
        <f t="shared" si="4"/>
        <v>1217</v>
      </c>
      <c r="AE63" s="43">
        <f t="shared" si="5"/>
        <v>1223</v>
      </c>
      <c r="AF63" s="43">
        <f t="shared" si="6"/>
        <v>0</v>
      </c>
      <c r="AG63" s="43">
        <f t="shared" si="7"/>
        <v>0</v>
      </c>
      <c r="AH63" s="43">
        <f t="shared" si="8"/>
        <v>0</v>
      </c>
      <c r="AI63" s="43"/>
      <c r="AJ63" s="37"/>
    </row>
    <row r="64" spans="1:36" s="3" customFormat="1" ht="27" customHeight="1">
      <c r="A64" s="35"/>
      <c r="B64" s="82">
        <v>24</v>
      </c>
      <c r="C64" s="95"/>
      <c r="D64" s="87">
        <v>25</v>
      </c>
      <c r="E64" s="97"/>
      <c r="F64" s="87">
        <v>26</v>
      </c>
      <c r="G64" s="97"/>
      <c r="H64" s="87">
        <v>27</v>
      </c>
      <c r="I64" s="97"/>
      <c r="J64" s="87">
        <v>28</v>
      </c>
      <c r="K64" s="97"/>
      <c r="L64" s="77">
        <v>29</v>
      </c>
      <c r="M64" s="76"/>
      <c r="N64" s="78">
        <v>30</v>
      </c>
      <c r="O64" s="79"/>
      <c r="P64" s="13"/>
      <c r="Q64" s="123" t="str">
        <f t="shared" si="0"/>
        <v/>
      </c>
      <c r="R64" s="124"/>
      <c r="S64" s="125" t="str">
        <f t="shared" si="1"/>
        <v/>
      </c>
      <c r="T64" s="124"/>
      <c r="U64" s="125" t="str">
        <f t="shared" si="2"/>
        <v/>
      </c>
      <c r="V64" s="124"/>
      <c r="W64" s="125" t="str">
        <f t="shared" si="3"/>
        <v/>
      </c>
      <c r="X64" s="126"/>
      <c r="Y64" s="36"/>
      <c r="Z64" s="48">
        <v>12</v>
      </c>
      <c r="AA64" s="48">
        <v>24</v>
      </c>
      <c r="AB64" s="48">
        <v>12</v>
      </c>
      <c r="AC64" s="48">
        <v>30</v>
      </c>
      <c r="AD64" s="43">
        <f t="shared" si="4"/>
        <v>1224</v>
      </c>
      <c r="AE64" s="43">
        <f t="shared" si="5"/>
        <v>1230</v>
      </c>
      <c r="AF64" s="43">
        <f t="shared" si="6"/>
        <v>0</v>
      </c>
      <c r="AG64" s="43">
        <f t="shared" si="7"/>
        <v>0</v>
      </c>
      <c r="AH64" s="43">
        <f t="shared" si="8"/>
        <v>0</v>
      </c>
      <c r="AI64" s="43"/>
      <c r="AJ64" s="37"/>
    </row>
    <row r="65" spans="1:36" s="3" customFormat="1" ht="27" customHeight="1">
      <c r="A65" s="35"/>
      <c r="B65" s="101">
        <v>31</v>
      </c>
      <c r="C65" s="99"/>
      <c r="D65" s="83">
        <v>1</v>
      </c>
      <c r="E65" s="92"/>
      <c r="F65" s="93">
        <v>2</v>
      </c>
      <c r="G65" s="92"/>
      <c r="H65" s="93">
        <v>3</v>
      </c>
      <c r="I65" s="92"/>
      <c r="J65" s="93">
        <v>4</v>
      </c>
      <c r="K65" s="92"/>
      <c r="L65" s="71">
        <v>5</v>
      </c>
      <c r="M65" s="70"/>
      <c r="N65" s="80">
        <v>6</v>
      </c>
      <c r="O65" s="81"/>
      <c r="P65" s="13"/>
      <c r="Q65" s="123" t="str">
        <f t="shared" si="0"/>
        <v/>
      </c>
      <c r="R65" s="124"/>
      <c r="S65" s="125" t="str">
        <f t="shared" si="1"/>
        <v/>
      </c>
      <c r="T65" s="124"/>
      <c r="U65" s="125" t="str">
        <f t="shared" si="2"/>
        <v/>
      </c>
      <c r="V65" s="124"/>
      <c r="W65" s="125" t="str">
        <f t="shared" si="3"/>
        <v/>
      </c>
      <c r="X65" s="126"/>
      <c r="Y65" s="36"/>
      <c r="Z65" s="48">
        <v>12</v>
      </c>
      <c r="AA65" s="48">
        <v>31</v>
      </c>
      <c r="AB65" s="48">
        <v>13</v>
      </c>
      <c r="AC65" s="48">
        <v>6</v>
      </c>
      <c r="AD65" s="43">
        <f t="shared" si="4"/>
        <v>1231</v>
      </c>
      <c r="AE65" s="43">
        <f t="shared" si="5"/>
        <v>1306</v>
      </c>
      <c r="AF65" s="43">
        <f t="shared" si="6"/>
        <v>0</v>
      </c>
      <c r="AG65" s="43">
        <f t="shared" si="7"/>
        <v>0</v>
      </c>
      <c r="AH65" s="43">
        <f t="shared" si="8"/>
        <v>0</v>
      </c>
      <c r="AI65" s="43"/>
      <c r="AJ65" s="37"/>
    </row>
    <row r="66" spans="1:36" s="3" customFormat="1" ht="27" customHeight="1">
      <c r="A66" s="35">
        <v>1</v>
      </c>
      <c r="B66" s="102">
        <v>7</v>
      </c>
      <c r="C66" s="92"/>
      <c r="D66" s="96">
        <v>8</v>
      </c>
      <c r="E66" s="95"/>
      <c r="F66" s="96">
        <v>9</v>
      </c>
      <c r="G66" s="95"/>
      <c r="H66" s="96">
        <v>10</v>
      </c>
      <c r="I66" s="95"/>
      <c r="J66" s="96">
        <v>11</v>
      </c>
      <c r="K66" s="95"/>
      <c r="L66" s="75">
        <v>12</v>
      </c>
      <c r="M66" s="74"/>
      <c r="N66" s="72">
        <v>13</v>
      </c>
      <c r="O66" s="73"/>
      <c r="P66" s="13"/>
      <c r="Q66" s="123" t="str">
        <f t="shared" si="0"/>
        <v/>
      </c>
      <c r="R66" s="124"/>
      <c r="S66" s="125" t="str">
        <f t="shared" si="1"/>
        <v/>
      </c>
      <c r="T66" s="124"/>
      <c r="U66" s="125" t="str">
        <f t="shared" si="2"/>
        <v/>
      </c>
      <c r="V66" s="124"/>
      <c r="W66" s="125" t="str">
        <f t="shared" si="3"/>
        <v/>
      </c>
      <c r="X66" s="126"/>
      <c r="Y66" s="36"/>
      <c r="Z66" s="48">
        <v>13</v>
      </c>
      <c r="AA66" s="48">
        <v>7</v>
      </c>
      <c r="AB66" s="48">
        <v>13</v>
      </c>
      <c r="AC66" s="48">
        <v>13</v>
      </c>
      <c r="AD66" s="43">
        <f t="shared" si="4"/>
        <v>1307</v>
      </c>
      <c r="AE66" s="43">
        <f t="shared" si="5"/>
        <v>1313</v>
      </c>
      <c r="AF66" s="43">
        <f t="shared" si="6"/>
        <v>0</v>
      </c>
      <c r="AG66" s="43">
        <f t="shared" si="7"/>
        <v>0</v>
      </c>
      <c r="AH66" s="43">
        <f t="shared" si="8"/>
        <v>0</v>
      </c>
      <c r="AI66" s="43"/>
      <c r="AJ66" s="37"/>
    </row>
    <row r="67" spans="1:36" s="3" customFormat="1" ht="27" customHeight="1">
      <c r="A67" s="35"/>
      <c r="B67" s="82">
        <v>14</v>
      </c>
      <c r="C67" s="95"/>
      <c r="D67" s="96">
        <v>15</v>
      </c>
      <c r="E67" s="95"/>
      <c r="F67" s="96">
        <v>16</v>
      </c>
      <c r="G67" s="95"/>
      <c r="H67" s="96">
        <v>17</v>
      </c>
      <c r="I67" s="95"/>
      <c r="J67" s="96">
        <v>18</v>
      </c>
      <c r="K67" s="95"/>
      <c r="L67" s="75">
        <v>19</v>
      </c>
      <c r="M67" s="74"/>
      <c r="N67" s="72">
        <v>20</v>
      </c>
      <c r="O67" s="73"/>
      <c r="P67" s="13"/>
      <c r="Q67" s="123" t="str">
        <f t="shared" si="0"/>
        <v/>
      </c>
      <c r="R67" s="124"/>
      <c r="S67" s="125" t="str">
        <f t="shared" si="1"/>
        <v/>
      </c>
      <c r="T67" s="124"/>
      <c r="U67" s="125" t="str">
        <f t="shared" si="2"/>
        <v/>
      </c>
      <c r="V67" s="124"/>
      <c r="W67" s="125" t="str">
        <f t="shared" si="3"/>
        <v/>
      </c>
      <c r="X67" s="126"/>
      <c r="Y67" s="36"/>
      <c r="Z67" s="48">
        <v>13</v>
      </c>
      <c r="AA67" s="48">
        <v>14</v>
      </c>
      <c r="AB67" s="48">
        <v>13</v>
      </c>
      <c r="AC67" s="48">
        <v>20</v>
      </c>
      <c r="AD67" s="43">
        <f t="shared" si="4"/>
        <v>1314</v>
      </c>
      <c r="AE67" s="43">
        <f t="shared" si="5"/>
        <v>1320</v>
      </c>
      <c r="AF67" s="43">
        <f t="shared" si="6"/>
        <v>0</v>
      </c>
      <c r="AG67" s="43">
        <f t="shared" si="7"/>
        <v>0</v>
      </c>
      <c r="AH67" s="43">
        <f t="shared" si="8"/>
        <v>0</v>
      </c>
      <c r="AI67" s="43"/>
      <c r="AJ67" s="37"/>
    </row>
    <row r="68" spans="1:36" s="3" customFormat="1" ht="27" customHeight="1">
      <c r="A68" s="35"/>
      <c r="B68" s="94">
        <v>21</v>
      </c>
      <c r="C68" s="95"/>
      <c r="D68" s="96">
        <v>22</v>
      </c>
      <c r="E68" s="95"/>
      <c r="F68" s="96">
        <v>23</v>
      </c>
      <c r="G68" s="95"/>
      <c r="H68" s="96">
        <v>24</v>
      </c>
      <c r="I68" s="95"/>
      <c r="J68" s="87">
        <v>25</v>
      </c>
      <c r="K68" s="97"/>
      <c r="L68" s="77">
        <v>26</v>
      </c>
      <c r="M68" s="76"/>
      <c r="N68" s="78">
        <v>27</v>
      </c>
      <c r="O68" s="79"/>
      <c r="P68" s="13"/>
      <c r="Q68" s="123" t="str">
        <f t="shared" si="0"/>
        <v/>
      </c>
      <c r="R68" s="124"/>
      <c r="S68" s="125" t="str">
        <f t="shared" si="1"/>
        <v/>
      </c>
      <c r="T68" s="124"/>
      <c r="U68" s="125" t="str">
        <f t="shared" si="2"/>
        <v/>
      </c>
      <c r="V68" s="124"/>
      <c r="W68" s="125" t="str">
        <f t="shared" si="3"/>
        <v/>
      </c>
      <c r="X68" s="126"/>
      <c r="Y68" s="36"/>
      <c r="Z68" s="48">
        <v>13</v>
      </c>
      <c r="AA68" s="48">
        <v>21</v>
      </c>
      <c r="AB68" s="48">
        <v>13</v>
      </c>
      <c r="AC68" s="48">
        <v>27</v>
      </c>
      <c r="AD68" s="43">
        <f t="shared" si="4"/>
        <v>1321</v>
      </c>
      <c r="AE68" s="43">
        <f t="shared" si="5"/>
        <v>1327</v>
      </c>
      <c r="AF68" s="43">
        <f t="shared" si="6"/>
        <v>0</v>
      </c>
      <c r="AG68" s="43">
        <f t="shared" si="7"/>
        <v>0</v>
      </c>
      <c r="AH68" s="43">
        <f t="shared" si="8"/>
        <v>0</v>
      </c>
      <c r="AI68" s="43"/>
      <c r="AJ68" s="37"/>
    </row>
    <row r="69" spans="1:36" s="3" customFormat="1" ht="27" customHeight="1">
      <c r="A69" s="35"/>
      <c r="B69" s="101">
        <v>28</v>
      </c>
      <c r="C69" s="97"/>
      <c r="D69" s="87">
        <v>29</v>
      </c>
      <c r="E69" s="97"/>
      <c r="F69" s="87">
        <v>30</v>
      </c>
      <c r="G69" s="97"/>
      <c r="H69" s="87">
        <v>31</v>
      </c>
      <c r="I69" s="99"/>
      <c r="J69" s="100">
        <v>1</v>
      </c>
      <c r="K69" s="92"/>
      <c r="L69" s="71">
        <v>2</v>
      </c>
      <c r="M69" s="70"/>
      <c r="N69" s="80">
        <v>3</v>
      </c>
      <c r="O69" s="81"/>
      <c r="P69" s="13"/>
      <c r="Q69" s="123" t="str">
        <f t="shared" si="0"/>
        <v/>
      </c>
      <c r="R69" s="124"/>
      <c r="S69" s="125" t="str">
        <f t="shared" si="1"/>
        <v/>
      </c>
      <c r="T69" s="124"/>
      <c r="U69" s="125" t="str">
        <f t="shared" si="2"/>
        <v/>
      </c>
      <c r="V69" s="124"/>
      <c r="W69" s="125" t="str">
        <f t="shared" si="3"/>
        <v/>
      </c>
      <c r="X69" s="126"/>
      <c r="Y69" s="36"/>
      <c r="Z69" s="48">
        <v>13</v>
      </c>
      <c r="AA69" s="48">
        <v>28</v>
      </c>
      <c r="AB69" s="48">
        <v>14</v>
      </c>
      <c r="AC69" s="48">
        <v>3</v>
      </c>
      <c r="AD69" s="43">
        <f t="shared" si="4"/>
        <v>1328</v>
      </c>
      <c r="AE69" s="43">
        <f t="shared" si="5"/>
        <v>1403</v>
      </c>
      <c r="AF69" s="43">
        <f t="shared" si="6"/>
        <v>0</v>
      </c>
      <c r="AG69" s="43">
        <f t="shared" si="7"/>
        <v>0</v>
      </c>
      <c r="AH69" s="43">
        <f t="shared" si="8"/>
        <v>0</v>
      </c>
      <c r="AI69" s="43"/>
      <c r="AJ69" s="37"/>
    </row>
    <row r="70" spans="1:36" s="3" customFormat="1" ht="27" customHeight="1">
      <c r="A70" s="35">
        <v>2</v>
      </c>
      <c r="B70" s="102">
        <v>4</v>
      </c>
      <c r="C70" s="92"/>
      <c r="D70" s="93">
        <v>5</v>
      </c>
      <c r="E70" s="92"/>
      <c r="F70" s="93">
        <v>6</v>
      </c>
      <c r="G70" s="92"/>
      <c r="H70" s="93">
        <v>7</v>
      </c>
      <c r="I70" s="92"/>
      <c r="J70" s="96">
        <v>8</v>
      </c>
      <c r="K70" s="95"/>
      <c r="L70" s="75">
        <v>9</v>
      </c>
      <c r="M70" s="74"/>
      <c r="N70" s="72">
        <v>10</v>
      </c>
      <c r="O70" s="73"/>
      <c r="P70" s="13"/>
      <c r="Q70" s="123" t="str">
        <f t="shared" si="0"/>
        <v/>
      </c>
      <c r="R70" s="124"/>
      <c r="S70" s="125" t="str">
        <f t="shared" si="1"/>
        <v/>
      </c>
      <c r="T70" s="124"/>
      <c r="U70" s="125" t="str">
        <f t="shared" si="2"/>
        <v/>
      </c>
      <c r="V70" s="124"/>
      <c r="W70" s="125" t="str">
        <f t="shared" si="3"/>
        <v/>
      </c>
      <c r="X70" s="126"/>
      <c r="Y70" s="36"/>
      <c r="Z70" s="48">
        <v>14</v>
      </c>
      <c r="AA70" s="48">
        <v>4</v>
      </c>
      <c r="AB70" s="48">
        <v>14</v>
      </c>
      <c r="AC70" s="48">
        <v>10</v>
      </c>
      <c r="AD70" s="43">
        <f t="shared" si="4"/>
        <v>1404</v>
      </c>
      <c r="AE70" s="43">
        <f t="shared" si="5"/>
        <v>1410</v>
      </c>
      <c r="AF70" s="43">
        <f t="shared" si="6"/>
        <v>0</v>
      </c>
      <c r="AG70" s="43">
        <f t="shared" si="7"/>
        <v>0</v>
      </c>
      <c r="AH70" s="43">
        <f t="shared" si="8"/>
        <v>0</v>
      </c>
      <c r="AI70" s="43"/>
      <c r="AJ70" s="37"/>
    </row>
    <row r="71" spans="1:36" s="3" customFormat="1" ht="27" customHeight="1">
      <c r="A71" s="35"/>
      <c r="B71" s="82">
        <v>11</v>
      </c>
      <c r="C71" s="95"/>
      <c r="D71" s="96">
        <v>12</v>
      </c>
      <c r="E71" s="95"/>
      <c r="F71" s="96">
        <v>13</v>
      </c>
      <c r="G71" s="95"/>
      <c r="H71" s="96">
        <v>14</v>
      </c>
      <c r="I71" s="95"/>
      <c r="J71" s="96">
        <v>15</v>
      </c>
      <c r="K71" s="95"/>
      <c r="L71" s="75">
        <v>16</v>
      </c>
      <c r="M71" s="74"/>
      <c r="N71" s="72">
        <v>17</v>
      </c>
      <c r="O71" s="73"/>
      <c r="P71" s="13"/>
      <c r="Q71" s="123" t="str">
        <f t="shared" si="0"/>
        <v/>
      </c>
      <c r="R71" s="124"/>
      <c r="S71" s="125" t="str">
        <f t="shared" si="1"/>
        <v/>
      </c>
      <c r="T71" s="124"/>
      <c r="U71" s="125" t="str">
        <f t="shared" si="2"/>
        <v/>
      </c>
      <c r="V71" s="124"/>
      <c r="W71" s="125" t="str">
        <f t="shared" si="3"/>
        <v/>
      </c>
      <c r="X71" s="126"/>
      <c r="Y71" s="36"/>
      <c r="Z71" s="48">
        <v>14</v>
      </c>
      <c r="AA71" s="48">
        <v>11</v>
      </c>
      <c r="AB71" s="48">
        <v>14</v>
      </c>
      <c r="AC71" s="48">
        <v>17</v>
      </c>
      <c r="AD71" s="43">
        <f t="shared" si="4"/>
        <v>1411</v>
      </c>
      <c r="AE71" s="43">
        <f t="shared" si="5"/>
        <v>1417</v>
      </c>
      <c r="AF71" s="43">
        <f t="shared" si="6"/>
        <v>0</v>
      </c>
      <c r="AG71" s="43">
        <f t="shared" si="7"/>
        <v>0</v>
      </c>
      <c r="AH71" s="43">
        <f t="shared" si="8"/>
        <v>0</v>
      </c>
      <c r="AI71" s="43"/>
      <c r="AJ71" s="37"/>
    </row>
    <row r="72" spans="1:36" s="3" customFormat="1" ht="27" customHeight="1">
      <c r="A72" s="35"/>
      <c r="B72" s="94">
        <v>18</v>
      </c>
      <c r="C72" s="95"/>
      <c r="D72" s="96">
        <v>19</v>
      </c>
      <c r="E72" s="95"/>
      <c r="F72" s="96">
        <v>20</v>
      </c>
      <c r="G72" s="95"/>
      <c r="H72" s="96">
        <v>21</v>
      </c>
      <c r="I72" s="95"/>
      <c r="J72" s="87">
        <v>22</v>
      </c>
      <c r="K72" s="97"/>
      <c r="L72" s="77">
        <v>23</v>
      </c>
      <c r="M72" s="76"/>
      <c r="N72" s="78">
        <v>24</v>
      </c>
      <c r="O72" s="79"/>
      <c r="P72" s="13"/>
      <c r="Q72" s="123" t="str">
        <f t="shared" si="0"/>
        <v/>
      </c>
      <c r="R72" s="124"/>
      <c r="S72" s="125" t="str">
        <f t="shared" si="1"/>
        <v/>
      </c>
      <c r="T72" s="124"/>
      <c r="U72" s="125" t="str">
        <f t="shared" si="2"/>
        <v/>
      </c>
      <c r="V72" s="124"/>
      <c r="W72" s="125" t="str">
        <f t="shared" si="3"/>
        <v/>
      </c>
      <c r="X72" s="126"/>
      <c r="Y72" s="36"/>
      <c r="Z72" s="48">
        <v>14</v>
      </c>
      <c r="AA72" s="48">
        <v>18</v>
      </c>
      <c r="AB72" s="48">
        <v>14</v>
      </c>
      <c r="AC72" s="48">
        <v>24</v>
      </c>
      <c r="AD72" s="43">
        <f t="shared" si="4"/>
        <v>1418</v>
      </c>
      <c r="AE72" s="43">
        <f t="shared" si="5"/>
        <v>1424</v>
      </c>
      <c r="AF72" s="43">
        <f t="shared" si="6"/>
        <v>0</v>
      </c>
      <c r="AG72" s="43">
        <f t="shared" si="7"/>
        <v>0</v>
      </c>
      <c r="AH72" s="43">
        <f t="shared" si="8"/>
        <v>0</v>
      </c>
      <c r="AI72" s="43"/>
      <c r="AJ72" s="37"/>
    </row>
    <row r="73" spans="1:36" s="3" customFormat="1" ht="27" customHeight="1">
      <c r="A73" s="35"/>
      <c r="B73" s="101">
        <v>25</v>
      </c>
      <c r="C73" s="97"/>
      <c r="D73" s="87">
        <v>26</v>
      </c>
      <c r="E73" s="97"/>
      <c r="F73" s="87">
        <v>27</v>
      </c>
      <c r="G73" s="97"/>
      <c r="H73" s="87">
        <v>28</v>
      </c>
      <c r="I73" s="99"/>
      <c r="J73" s="100">
        <v>1</v>
      </c>
      <c r="K73" s="92"/>
      <c r="L73" s="71">
        <v>2</v>
      </c>
      <c r="M73" s="70"/>
      <c r="N73" s="80">
        <v>3</v>
      </c>
      <c r="O73" s="81"/>
      <c r="P73" s="13"/>
      <c r="Q73" s="123" t="str">
        <f t="shared" si="0"/>
        <v/>
      </c>
      <c r="R73" s="124"/>
      <c r="S73" s="125" t="str">
        <f t="shared" si="1"/>
        <v/>
      </c>
      <c r="T73" s="124"/>
      <c r="U73" s="125" t="str">
        <f t="shared" si="2"/>
        <v/>
      </c>
      <c r="V73" s="124"/>
      <c r="W73" s="125" t="str">
        <f t="shared" si="3"/>
        <v/>
      </c>
      <c r="X73" s="126"/>
      <c r="Y73" s="36"/>
      <c r="Z73" s="48">
        <v>14</v>
      </c>
      <c r="AA73" s="48">
        <v>25</v>
      </c>
      <c r="AB73" s="48">
        <v>15</v>
      </c>
      <c r="AC73" s="48">
        <v>3</v>
      </c>
      <c r="AD73" s="43">
        <f t="shared" si="4"/>
        <v>1425</v>
      </c>
      <c r="AE73" s="43">
        <f t="shared" si="5"/>
        <v>1503</v>
      </c>
      <c r="AF73" s="43">
        <f t="shared" si="6"/>
        <v>0</v>
      </c>
      <c r="AG73" s="43">
        <f t="shared" si="7"/>
        <v>0</v>
      </c>
      <c r="AH73" s="43">
        <f t="shared" si="8"/>
        <v>0</v>
      </c>
      <c r="AI73" s="43"/>
      <c r="AJ73" s="37"/>
    </row>
    <row r="74" spans="1:36" s="3" customFormat="1" ht="27" customHeight="1">
      <c r="A74" s="35">
        <v>3</v>
      </c>
      <c r="B74" s="102">
        <v>4</v>
      </c>
      <c r="C74" s="92"/>
      <c r="D74" s="93">
        <v>5</v>
      </c>
      <c r="E74" s="92"/>
      <c r="F74" s="93">
        <v>6</v>
      </c>
      <c r="G74" s="92"/>
      <c r="H74" s="93">
        <v>7</v>
      </c>
      <c r="I74" s="92"/>
      <c r="J74" s="96">
        <v>8</v>
      </c>
      <c r="K74" s="95"/>
      <c r="L74" s="75">
        <v>9</v>
      </c>
      <c r="M74" s="74"/>
      <c r="N74" s="72">
        <v>10</v>
      </c>
      <c r="O74" s="73"/>
      <c r="P74" s="13"/>
      <c r="Q74" s="123" t="str">
        <f t="shared" si="0"/>
        <v/>
      </c>
      <c r="R74" s="124"/>
      <c r="S74" s="125" t="str">
        <f t="shared" si="1"/>
        <v/>
      </c>
      <c r="T74" s="124"/>
      <c r="U74" s="125" t="str">
        <f t="shared" si="2"/>
        <v/>
      </c>
      <c r="V74" s="124"/>
      <c r="W74" s="125" t="str">
        <f t="shared" si="3"/>
        <v/>
      </c>
      <c r="X74" s="126"/>
      <c r="Y74" s="36"/>
      <c r="Z74" s="48">
        <v>15</v>
      </c>
      <c r="AA74" s="48">
        <v>4</v>
      </c>
      <c r="AB74" s="48">
        <v>15</v>
      </c>
      <c r="AC74" s="48">
        <v>10</v>
      </c>
      <c r="AD74" s="43">
        <f t="shared" si="4"/>
        <v>1504</v>
      </c>
      <c r="AE74" s="43">
        <f t="shared" si="5"/>
        <v>1510</v>
      </c>
      <c r="AF74" s="43">
        <f t="shared" si="6"/>
        <v>0</v>
      </c>
      <c r="AG74" s="43">
        <f t="shared" si="7"/>
        <v>0</v>
      </c>
      <c r="AH74" s="43">
        <f t="shared" si="8"/>
        <v>0</v>
      </c>
      <c r="AI74" s="43"/>
      <c r="AJ74" s="37"/>
    </row>
    <row r="75" spans="1:36" s="3" customFormat="1" ht="27" customHeight="1">
      <c r="A75" s="35"/>
      <c r="B75" s="94">
        <v>11</v>
      </c>
      <c r="C75" s="95"/>
      <c r="D75" s="96">
        <v>12</v>
      </c>
      <c r="E75" s="95"/>
      <c r="F75" s="96">
        <v>13</v>
      </c>
      <c r="G75" s="95"/>
      <c r="H75" s="96">
        <v>14</v>
      </c>
      <c r="I75" s="95"/>
      <c r="J75" s="96">
        <v>15</v>
      </c>
      <c r="K75" s="95"/>
      <c r="L75" s="75">
        <v>16</v>
      </c>
      <c r="M75" s="74"/>
      <c r="N75" s="72">
        <v>17</v>
      </c>
      <c r="O75" s="73"/>
      <c r="P75" s="13"/>
      <c r="Q75" s="123" t="str">
        <f t="shared" si="0"/>
        <v/>
      </c>
      <c r="R75" s="124"/>
      <c r="S75" s="125" t="str">
        <f t="shared" si="1"/>
        <v/>
      </c>
      <c r="T75" s="124"/>
      <c r="U75" s="125" t="str">
        <f t="shared" si="2"/>
        <v/>
      </c>
      <c r="V75" s="124"/>
      <c r="W75" s="125" t="str">
        <f t="shared" si="3"/>
        <v/>
      </c>
      <c r="X75" s="126"/>
      <c r="Y75" s="36"/>
      <c r="Z75" s="48">
        <v>15</v>
      </c>
      <c r="AA75" s="48">
        <v>11</v>
      </c>
      <c r="AB75" s="48">
        <v>15</v>
      </c>
      <c r="AC75" s="48">
        <v>17</v>
      </c>
      <c r="AD75" s="43">
        <f t="shared" si="4"/>
        <v>1511</v>
      </c>
      <c r="AE75" s="43">
        <f t="shared" si="5"/>
        <v>1517</v>
      </c>
      <c r="AF75" s="43">
        <f t="shared" si="6"/>
        <v>0</v>
      </c>
      <c r="AG75" s="43">
        <f t="shared" si="7"/>
        <v>0</v>
      </c>
      <c r="AH75" s="43">
        <f t="shared" si="8"/>
        <v>0</v>
      </c>
      <c r="AI75" s="43"/>
      <c r="AJ75" s="37"/>
    </row>
    <row r="76" spans="1:36" s="3" customFormat="1" ht="27" customHeight="1">
      <c r="A76" s="35"/>
      <c r="B76" s="94">
        <v>18</v>
      </c>
      <c r="C76" s="95"/>
      <c r="D76" s="96">
        <v>19</v>
      </c>
      <c r="E76" s="95"/>
      <c r="F76" s="96">
        <v>20</v>
      </c>
      <c r="G76" s="95"/>
      <c r="H76" s="72">
        <v>21</v>
      </c>
      <c r="I76" s="95"/>
      <c r="J76" s="96">
        <v>22</v>
      </c>
      <c r="K76" s="95"/>
      <c r="L76" s="75">
        <v>23</v>
      </c>
      <c r="M76" s="74"/>
      <c r="N76" s="72">
        <v>24</v>
      </c>
      <c r="O76" s="73"/>
      <c r="P76" s="13"/>
      <c r="Q76" s="123" t="str">
        <f t="shared" si="0"/>
        <v/>
      </c>
      <c r="R76" s="124"/>
      <c r="S76" s="125" t="str">
        <f t="shared" si="1"/>
        <v/>
      </c>
      <c r="T76" s="124"/>
      <c r="U76" s="125" t="str">
        <f t="shared" si="2"/>
        <v/>
      </c>
      <c r="V76" s="124"/>
      <c r="W76" s="125" t="str">
        <f t="shared" si="3"/>
        <v/>
      </c>
      <c r="X76" s="126"/>
      <c r="Y76" s="36"/>
      <c r="Z76" s="48">
        <v>15</v>
      </c>
      <c r="AA76" s="48">
        <v>18</v>
      </c>
      <c r="AB76" s="48">
        <v>15</v>
      </c>
      <c r="AC76" s="48">
        <v>24</v>
      </c>
      <c r="AD76" s="43">
        <f t="shared" si="4"/>
        <v>1518</v>
      </c>
      <c r="AE76" s="43">
        <f t="shared" si="5"/>
        <v>1524</v>
      </c>
      <c r="AF76" s="43">
        <f t="shared" si="6"/>
        <v>0</v>
      </c>
      <c r="AG76" s="43">
        <f t="shared" si="7"/>
        <v>0</v>
      </c>
      <c r="AH76" s="43">
        <f t="shared" si="8"/>
        <v>0</v>
      </c>
      <c r="AI76" s="43"/>
      <c r="AJ76" s="37"/>
    </row>
    <row r="77" spans="1:36" s="3" customFormat="1" ht="27" customHeight="1">
      <c r="A77" s="35"/>
      <c r="B77" s="101">
        <v>25</v>
      </c>
      <c r="C77" s="97"/>
      <c r="D77" s="87">
        <v>26</v>
      </c>
      <c r="E77" s="97"/>
      <c r="F77" s="87">
        <v>27</v>
      </c>
      <c r="G77" s="97"/>
      <c r="H77" s="87">
        <v>28</v>
      </c>
      <c r="I77" s="97"/>
      <c r="J77" s="87">
        <v>29</v>
      </c>
      <c r="K77" s="97"/>
      <c r="L77" s="77">
        <v>30</v>
      </c>
      <c r="M77" s="76"/>
      <c r="N77" s="78">
        <v>31</v>
      </c>
      <c r="O77" s="79"/>
      <c r="P77" s="13"/>
      <c r="Q77" s="118" t="str">
        <f t="shared" si="0"/>
        <v/>
      </c>
      <c r="R77" s="119"/>
      <c r="S77" s="120" t="str">
        <f t="shared" si="1"/>
        <v/>
      </c>
      <c r="T77" s="119"/>
      <c r="U77" s="120" t="str">
        <f t="shared" si="2"/>
        <v/>
      </c>
      <c r="V77" s="119"/>
      <c r="W77" s="120" t="str">
        <f t="shared" si="3"/>
        <v/>
      </c>
      <c r="X77" s="121"/>
      <c r="Y77" s="36"/>
      <c r="Z77" s="48">
        <v>15</v>
      </c>
      <c r="AA77" s="48">
        <v>25</v>
      </c>
      <c r="AB77" s="48">
        <v>15</v>
      </c>
      <c r="AC77" s="48">
        <v>31</v>
      </c>
      <c r="AD77" s="43">
        <f t="shared" si="4"/>
        <v>1525</v>
      </c>
      <c r="AE77" s="43">
        <f t="shared" si="5"/>
        <v>1531</v>
      </c>
      <c r="AF77" s="43">
        <f t="shared" si="6"/>
        <v>0</v>
      </c>
      <c r="AG77" s="43">
        <f t="shared" si="7"/>
        <v>0</v>
      </c>
      <c r="AH77" s="43">
        <f t="shared" si="8"/>
        <v>0</v>
      </c>
      <c r="AI77" s="43"/>
      <c r="AJ77" s="37"/>
    </row>
    <row r="78" spans="1:36" s="64" customFormat="1" ht="10.5">
      <c r="A78" s="50"/>
      <c r="B78" s="8" t="s">
        <v>25</v>
      </c>
      <c r="C78" s="58"/>
      <c r="D78" s="58"/>
      <c r="E78" s="58"/>
      <c r="F78" s="58"/>
      <c r="G78" s="58"/>
      <c r="H78" s="58"/>
      <c r="I78" s="58"/>
      <c r="J78" s="58"/>
      <c r="K78" s="58"/>
      <c r="L78" s="59"/>
      <c r="M78" s="59"/>
      <c r="N78" s="60"/>
      <c r="O78" s="60"/>
      <c r="P78" s="61"/>
      <c r="Q78" s="50"/>
      <c r="R78" s="50"/>
      <c r="S78" s="62"/>
      <c r="T78" s="62"/>
      <c r="U78" s="62"/>
      <c r="V78" s="62"/>
      <c r="W78" s="62"/>
      <c r="X78" s="62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</row>
    <row r="79" spans="1:36" s="64" customFormat="1" ht="10.5">
      <c r="A79" s="50"/>
      <c r="B79" s="8" t="s">
        <v>26</v>
      </c>
      <c r="C79" s="58"/>
      <c r="D79" s="58"/>
      <c r="E79" s="58"/>
      <c r="F79" s="58"/>
      <c r="G79" s="58"/>
      <c r="H79" s="58"/>
      <c r="I79" s="58"/>
      <c r="J79" s="58"/>
      <c r="K79" s="58"/>
      <c r="L79" s="59"/>
      <c r="M79" s="59"/>
      <c r="N79" s="60"/>
      <c r="O79" s="60"/>
      <c r="P79" s="61"/>
      <c r="Q79" s="50"/>
      <c r="R79" s="50"/>
      <c r="S79" s="62"/>
      <c r="T79" s="62"/>
      <c r="U79" s="62"/>
      <c r="V79" s="62"/>
      <c r="W79" s="62"/>
      <c r="X79" s="62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</row>
    <row r="80" spans="1:36" s="64" customFormat="1" ht="10.5">
      <c r="A80" s="50"/>
      <c r="B80" s="173" t="s">
        <v>51</v>
      </c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</row>
    <row r="81" spans="1:36" s="64" customFormat="1" ht="10.5">
      <c r="A81" s="50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</row>
    <row r="82" spans="1:36" s="64" customFormat="1" ht="10.5">
      <c r="A82" s="50"/>
      <c r="B82" s="8" t="s">
        <v>27</v>
      </c>
      <c r="C82" s="58"/>
      <c r="D82" s="58"/>
      <c r="E82" s="58"/>
      <c r="F82" s="58"/>
      <c r="G82" s="58"/>
      <c r="H82" s="58"/>
      <c r="I82" s="58"/>
      <c r="J82" s="58"/>
      <c r="K82" s="58"/>
      <c r="L82" s="59"/>
      <c r="M82" s="59"/>
      <c r="N82" s="60"/>
      <c r="O82" s="60"/>
      <c r="P82" s="61"/>
      <c r="Q82" s="50"/>
      <c r="R82" s="50"/>
      <c r="S82" s="62"/>
      <c r="T82" s="62"/>
      <c r="U82" s="62"/>
      <c r="V82" s="62"/>
      <c r="W82" s="62"/>
      <c r="X82" s="62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</row>
    <row r="83" spans="1:36" s="64" customFormat="1" ht="10.5">
      <c r="A83" s="50"/>
      <c r="B83" s="117" t="s">
        <v>37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</row>
    <row r="84" spans="1:36" s="3" customFormat="1">
      <c r="A84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7"/>
    </row>
    <row r="85" spans="1:36" s="3" customFormat="1">
      <c r="A85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33"/>
      <c r="Q85" s="33"/>
      <c r="R85" s="33"/>
      <c r="S85" s="33"/>
      <c r="T85" s="33"/>
      <c r="U85" s="33"/>
      <c r="V85" s="33"/>
      <c r="W85" s="33"/>
      <c r="X85" s="33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7"/>
    </row>
    <row r="86" spans="1:36" s="3" customFormat="1">
      <c r="A86"/>
      <c r="B86" s="52"/>
      <c r="C86" s="9"/>
      <c r="D86" s="9"/>
      <c r="E86" s="9"/>
      <c r="F86" s="9"/>
      <c r="G86" s="9"/>
      <c r="H86" s="9"/>
      <c r="I86" s="9"/>
      <c r="J86" s="9"/>
      <c r="K86" s="9"/>
      <c r="L86" s="53"/>
      <c r="M86" s="53"/>
      <c r="N86" s="54"/>
      <c r="O86" s="54"/>
      <c r="P86" s="13"/>
      <c r="Q86"/>
      <c r="R86"/>
      <c r="S86" s="6"/>
      <c r="T86" s="6"/>
      <c r="U86" s="6"/>
      <c r="V86" s="6"/>
      <c r="W86" s="6"/>
      <c r="X86" s="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7"/>
    </row>
    <row r="87" spans="1:36" s="3" customFormat="1">
      <c r="A87"/>
      <c r="B87" s="9"/>
      <c r="C87" s="9"/>
      <c r="D87" s="9"/>
      <c r="E87" s="9"/>
      <c r="F87" s="9"/>
      <c r="G87" s="9"/>
      <c r="H87" s="9"/>
      <c r="I87" s="9"/>
      <c r="J87" s="9"/>
      <c r="K87" s="9"/>
      <c r="L87" s="53"/>
      <c r="M87" s="53"/>
      <c r="N87" s="54"/>
      <c r="O87" s="54"/>
      <c r="P87" s="13"/>
      <c r="Q87"/>
      <c r="R87"/>
      <c r="S87" s="6"/>
      <c r="T87" s="6"/>
      <c r="U87" s="6"/>
      <c r="V87" s="6"/>
      <c r="W87" s="6"/>
      <c r="X87" s="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7"/>
    </row>
    <row r="88" spans="1:36" s="3" customFormat="1">
      <c r="A88"/>
      <c r="B88" s="9"/>
      <c r="C88" s="9"/>
      <c r="D88" s="9"/>
      <c r="E88" s="9"/>
      <c r="F88" s="9"/>
      <c r="G88" s="9"/>
      <c r="H88" s="9"/>
      <c r="I88" s="9"/>
      <c r="J88" s="9"/>
      <c r="K88" s="9"/>
      <c r="L88" s="53"/>
      <c r="M88" s="53"/>
      <c r="N88" s="54"/>
      <c r="O88" s="54"/>
      <c r="P88" s="13"/>
      <c r="Q88"/>
      <c r="R88"/>
      <c r="S88" s="6"/>
      <c r="T88" s="6"/>
      <c r="U88" s="6"/>
      <c r="V88" s="6"/>
      <c r="W88" s="6"/>
      <c r="X88" s="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7"/>
    </row>
    <row r="89" spans="1:36" s="3" customFormat="1">
      <c r="A89"/>
      <c r="B89" s="9"/>
      <c r="C89" s="9"/>
      <c r="D89" s="9"/>
      <c r="E89" s="9"/>
      <c r="F89" s="9"/>
      <c r="G89" s="9"/>
      <c r="H89" s="9"/>
      <c r="I89" s="9"/>
      <c r="J89" s="9"/>
      <c r="K89" s="9"/>
      <c r="L89" s="53"/>
      <c r="M89" s="53"/>
      <c r="N89" s="54"/>
      <c r="O89" s="54"/>
      <c r="P89" s="13"/>
      <c r="Q89"/>
      <c r="R89"/>
      <c r="S89" s="6"/>
      <c r="T89" s="6"/>
      <c r="U89" s="6"/>
      <c r="V89" s="6"/>
      <c r="W89" s="6"/>
      <c r="X89" s="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7"/>
    </row>
    <row r="90" spans="1:36" s="3" customFormat="1">
      <c r="A90"/>
      <c r="B90" s="9"/>
      <c r="C90" s="9"/>
      <c r="D90" s="9"/>
      <c r="E90" s="9"/>
      <c r="F90" s="9"/>
      <c r="G90" s="9"/>
      <c r="H90" s="9"/>
      <c r="I90" s="9"/>
      <c r="J90" s="9"/>
      <c r="K90" s="9"/>
      <c r="L90" s="53"/>
      <c r="M90" s="53"/>
      <c r="N90" s="54"/>
      <c r="O90" s="54"/>
      <c r="P90" s="13"/>
      <c r="Q90"/>
      <c r="R90"/>
      <c r="S90" s="6"/>
      <c r="T90" s="6"/>
      <c r="U90" s="6"/>
      <c r="V90" s="6"/>
      <c r="W90" s="6"/>
      <c r="X90" s="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7"/>
    </row>
    <row r="91" spans="1:36" s="3" customFormat="1">
      <c r="A91"/>
      <c r="B91" s="9"/>
      <c r="C91" s="9"/>
      <c r="D91" s="9"/>
      <c r="E91" s="9"/>
      <c r="F91" s="9"/>
      <c r="G91" s="9"/>
      <c r="H91" s="9"/>
      <c r="I91" s="9"/>
      <c r="J91" s="9"/>
      <c r="K91" s="9"/>
      <c r="L91" s="53"/>
      <c r="M91" s="53"/>
      <c r="N91" s="54"/>
      <c r="O91" s="54"/>
      <c r="P91" s="13"/>
      <c r="Q91"/>
      <c r="R91"/>
      <c r="S91" s="6"/>
      <c r="T91" s="6"/>
      <c r="U91" s="6"/>
      <c r="V91" s="6"/>
      <c r="W91" s="6"/>
      <c r="X91" s="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7"/>
    </row>
  </sheetData>
  <mergeCells count="243">
    <mergeCell ref="N23:O24"/>
    <mergeCell ref="B80:X81"/>
    <mergeCell ref="B23:C24"/>
    <mergeCell ref="D23:E24"/>
    <mergeCell ref="F23:G24"/>
    <mergeCell ref="H23:I24"/>
    <mergeCell ref="J23:K24"/>
    <mergeCell ref="L23:M24"/>
    <mergeCell ref="Q39:R39"/>
    <mergeCell ref="S39:T39"/>
    <mergeCell ref="U39:V39"/>
    <mergeCell ref="Q25:R25"/>
    <mergeCell ref="S25:T25"/>
    <mergeCell ref="U25:V25"/>
    <mergeCell ref="W25:X25"/>
    <mergeCell ref="Q26:R26"/>
    <mergeCell ref="S26:T26"/>
    <mergeCell ref="U26:V26"/>
    <mergeCell ref="W26:X26"/>
    <mergeCell ref="Q27:R27"/>
    <mergeCell ref="S27:T27"/>
    <mergeCell ref="U27:V27"/>
    <mergeCell ref="W27:X27"/>
    <mergeCell ref="Q30:R30"/>
    <mergeCell ref="A2:O2"/>
    <mergeCell ref="Q2:X2"/>
    <mergeCell ref="W6:X7"/>
    <mergeCell ref="W11:X12"/>
    <mergeCell ref="Q17:R19"/>
    <mergeCell ref="S17:T19"/>
    <mergeCell ref="U17:X17"/>
    <mergeCell ref="U18:V19"/>
    <mergeCell ref="W18:X19"/>
    <mergeCell ref="A5:O7"/>
    <mergeCell ref="Q20:R20"/>
    <mergeCell ref="S20:T20"/>
    <mergeCell ref="U20:V20"/>
    <mergeCell ref="W20:X20"/>
    <mergeCell ref="W24:X24"/>
    <mergeCell ref="U24:V24"/>
    <mergeCell ref="U23:X23"/>
    <mergeCell ref="S23:T24"/>
    <mergeCell ref="Q23:R24"/>
    <mergeCell ref="S30:T30"/>
    <mergeCell ref="U30:V30"/>
    <mergeCell ref="W30:X30"/>
    <mergeCell ref="Q31:R31"/>
    <mergeCell ref="S31:T31"/>
    <mergeCell ref="U31:V31"/>
    <mergeCell ref="W31:X31"/>
    <mergeCell ref="W28:X28"/>
    <mergeCell ref="Q29:R29"/>
    <mergeCell ref="S29:T29"/>
    <mergeCell ref="U29:V29"/>
    <mergeCell ref="W29:X29"/>
    <mergeCell ref="Q28:R28"/>
    <mergeCell ref="S28:T28"/>
    <mergeCell ref="U28:V28"/>
    <mergeCell ref="Q34:R34"/>
    <mergeCell ref="S34:T34"/>
    <mergeCell ref="U34:V34"/>
    <mergeCell ref="W34:X34"/>
    <mergeCell ref="Q35:R35"/>
    <mergeCell ref="S35:T35"/>
    <mergeCell ref="U35:V35"/>
    <mergeCell ref="W35:X35"/>
    <mergeCell ref="Q32:R32"/>
    <mergeCell ref="S32:T32"/>
    <mergeCell ref="U32:V32"/>
    <mergeCell ref="W32:X32"/>
    <mergeCell ref="Q33:R33"/>
    <mergeCell ref="S33:T33"/>
    <mergeCell ref="U33:V33"/>
    <mergeCell ref="W33:X33"/>
    <mergeCell ref="Q38:R38"/>
    <mergeCell ref="S38:T38"/>
    <mergeCell ref="U38:V38"/>
    <mergeCell ref="W38:X38"/>
    <mergeCell ref="Q40:R40"/>
    <mergeCell ref="S40:T40"/>
    <mergeCell ref="U40:V40"/>
    <mergeCell ref="W40:X40"/>
    <mergeCell ref="Q36:R36"/>
    <mergeCell ref="S36:T36"/>
    <mergeCell ref="U36:V36"/>
    <mergeCell ref="W36:X36"/>
    <mergeCell ref="Q37:R37"/>
    <mergeCell ref="S37:T37"/>
    <mergeCell ref="U37:V37"/>
    <mergeCell ref="W37:X37"/>
    <mergeCell ref="W39:X39"/>
    <mergeCell ref="Q43:R43"/>
    <mergeCell ref="S43:T43"/>
    <mergeCell ref="U43:V43"/>
    <mergeCell ref="W43:X43"/>
    <mergeCell ref="Q44:R44"/>
    <mergeCell ref="S44:T44"/>
    <mergeCell ref="U44:V44"/>
    <mergeCell ref="W44:X44"/>
    <mergeCell ref="Q41:R41"/>
    <mergeCell ref="S41:T41"/>
    <mergeCell ref="U41:V41"/>
    <mergeCell ref="W41:X41"/>
    <mergeCell ref="Q42:R42"/>
    <mergeCell ref="S42:T42"/>
    <mergeCell ref="U42:V42"/>
    <mergeCell ref="W42:X42"/>
    <mergeCell ref="Q47:R47"/>
    <mergeCell ref="S47:T47"/>
    <mergeCell ref="U47:V47"/>
    <mergeCell ref="W47:X47"/>
    <mergeCell ref="Q48:R48"/>
    <mergeCell ref="S48:T48"/>
    <mergeCell ref="U48:V48"/>
    <mergeCell ref="W48:X48"/>
    <mergeCell ref="Q45:R45"/>
    <mergeCell ref="S45:T45"/>
    <mergeCell ref="U45:V45"/>
    <mergeCell ref="W45:X45"/>
    <mergeCell ref="Q46:R46"/>
    <mergeCell ref="S46:T46"/>
    <mergeCell ref="U46:V46"/>
    <mergeCell ref="W46:X46"/>
    <mergeCell ref="Q51:R51"/>
    <mergeCell ref="S51:T51"/>
    <mergeCell ref="U51:V51"/>
    <mergeCell ref="W51:X51"/>
    <mergeCell ref="Q52:R52"/>
    <mergeCell ref="S52:T52"/>
    <mergeCell ref="U52:V52"/>
    <mergeCell ref="W52:X52"/>
    <mergeCell ref="Q49:R49"/>
    <mergeCell ref="S49:T49"/>
    <mergeCell ref="U49:V49"/>
    <mergeCell ref="W49:X49"/>
    <mergeCell ref="Q50:R50"/>
    <mergeCell ref="S50:T50"/>
    <mergeCell ref="U50:V50"/>
    <mergeCell ref="W50:X50"/>
    <mergeCell ref="Q55:R55"/>
    <mergeCell ref="S55:T55"/>
    <mergeCell ref="U55:V55"/>
    <mergeCell ref="W55:X55"/>
    <mergeCell ref="Q56:R56"/>
    <mergeCell ref="S56:T56"/>
    <mergeCell ref="U56:V56"/>
    <mergeCell ref="W56:X56"/>
    <mergeCell ref="Q53:R53"/>
    <mergeCell ref="S53:T53"/>
    <mergeCell ref="U53:V53"/>
    <mergeCell ref="W53:X53"/>
    <mergeCell ref="Q54:R54"/>
    <mergeCell ref="S54:T54"/>
    <mergeCell ref="U54:V54"/>
    <mergeCell ref="W54:X54"/>
    <mergeCell ref="Q59:R59"/>
    <mergeCell ref="S59:T59"/>
    <mergeCell ref="U59:V59"/>
    <mergeCell ref="W59:X59"/>
    <mergeCell ref="Q60:R60"/>
    <mergeCell ref="S60:T60"/>
    <mergeCell ref="U60:V60"/>
    <mergeCell ref="W60:X60"/>
    <mergeCell ref="Q57:R57"/>
    <mergeCell ref="S57:T57"/>
    <mergeCell ref="U57:V57"/>
    <mergeCell ref="W57:X57"/>
    <mergeCell ref="Q58:R58"/>
    <mergeCell ref="S58:T58"/>
    <mergeCell ref="U58:V58"/>
    <mergeCell ref="W58:X58"/>
    <mergeCell ref="Q63:R63"/>
    <mergeCell ref="S63:T63"/>
    <mergeCell ref="U63:V63"/>
    <mergeCell ref="W63:X63"/>
    <mergeCell ref="Q64:R64"/>
    <mergeCell ref="S64:T64"/>
    <mergeCell ref="U64:V64"/>
    <mergeCell ref="W64:X64"/>
    <mergeCell ref="Q61:R61"/>
    <mergeCell ref="S61:T61"/>
    <mergeCell ref="U61:V61"/>
    <mergeCell ref="W61:X61"/>
    <mergeCell ref="Q62:R62"/>
    <mergeCell ref="S62:T62"/>
    <mergeCell ref="U62:V62"/>
    <mergeCell ref="W62:X62"/>
    <mergeCell ref="Q67:R67"/>
    <mergeCell ref="S67:T67"/>
    <mergeCell ref="U67:V67"/>
    <mergeCell ref="W67:X67"/>
    <mergeCell ref="Q68:R68"/>
    <mergeCell ref="S68:T68"/>
    <mergeCell ref="U68:V68"/>
    <mergeCell ref="W68:X68"/>
    <mergeCell ref="Q65:R65"/>
    <mergeCell ref="S65:T65"/>
    <mergeCell ref="U65:V65"/>
    <mergeCell ref="W65:X65"/>
    <mergeCell ref="Q66:R66"/>
    <mergeCell ref="S66:T66"/>
    <mergeCell ref="U66:V66"/>
    <mergeCell ref="W66:X66"/>
    <mergeCell ref="Q71:R71"/>
    <mergeCell ref="S71:T71"/>
    <mergeCell ref="U71:V71"/>
    <mergeCell ref="W71:X71"/>
    <mergeCell ref="Q72:R72"/>
    <mergeCell ref="S72:T72"/>
    <mergeCell ref="U72:V72"/>
    <mergeCell ref="W72:X72"/>
    <mergeCell ref="Q69:R69"/>
    <mergeCell ref="S69:T69"/>
    <mergeCell ref="U69:V69"/>
    <mergeCell ref="W69:X69"/>
    <mergeCell ref="Q70:R70"/>
    <mergeCell ref="S70:T70"/>
    <mergeCell ref="U70:V70"/>
    <mergeCell ref="W70:X70"/>
    <mergeCell ref="AB23:AC23"/>
    <mergeCell ref="Z23:AA23"/>
    <mergeCell ref="B83:X83"/>
    <mergeCell ref="Q77:R77"/>
    <mergeCell ref="S77:T77"/>
    <mergeCell ref="U77:V77"/>
    <mergeCell ref="W77:X77"/>
    <mergeCell ref="A14:O15"/>
    <mergeCell ref="Q75:R75"/>
    <mergeCell ref="S75:T75"/>
    <mergeCell ref="U75:V75"/>
    <mergeCell ref="W75:X75"/>
    <mergeCell ref="Q76:R76"/>
    <mergeCell ref="S76:T76"/>
    <mergeCell ref="U76:V76"/>
    <mergeCell ref="W76:X76"/>
    <mergeCell ref="Q73:R73"/>
    <mergeCell ref="S73:T73"/>
    <mergeCell ref="U73:V73"/>
    <mergeCell ref="W73:X73"/>
    <mergeCell ref="Q74:R74"/>
    <mergeCell ref="S74:T74"/>
    <mergeCell ref="U74:V74"/>
    <mergeCell ref="W74:X74"/>
  </mergeCells>
  <phoneticPr fontId="3"/>
  <dataValidations count="2">
    <dataValidation type="list" allowBlank="1" showInputMessage="1" showErrorMessage="1" sqref="E8:E10">
      <formula1>$AJ$25:$AJ$26</formula1>
    </dataValidation>
    <dataValidation type="list" allowBlank="1" showInputMessage="1" showErrorMessage="1" sqref="O25:O77 M25:M77 K25:K77 I25:I77 G25:G77 E25:E77 C25:C77">
      <formula1>$AJ$25:$AJ$30</formula1>
    </dataValidation>
  </dataValidations>
  <pageMargins left="0.78740157480314965" right="0.59055118110236227" top="0.55118110236220474" bottom="0.35433070866141736" header="0.31496062992125984" footer="0.31496062992125984"/>
  <pageSetup paperSize="9" orientation="portrait" r:id="rId1"/>
  <headerFooter>
    <oddHeader>&amp;R別紙１</oddHeader>
  </headerFooter>
  <rowBreaks count="1" manualBreakCount="1">
    <brk id="60" max="2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K91"/>
  <sheetViews>
    <sheetView view="pageBreakPreview" zoomScaleNormal="85" zoomScaleSheetLayoutView="100" workbookViewId="0">
      <selection activeCell="H8" sqref="H8"/>
    </sheetView>
  </sheetViews>
  <sheetFormatPr defaultRowHeight="13.5"/>
  <cols>
    <col min="1" max="1" width="4.875" customWidth="1"/>
    <col min="2" max="2" width="3" style="5" customWidth="1"/>
    <col min="3" max="3" width="3.625" style="5" customWidth="1"/>
    <col min="4" max="4" width="3" style="5" customWidth="1"/>
    <col min="5" max="5" width="3.625" style="5" customWidth="1"/>
    <col min="6" max="6" width="3" style="5" customWidth="1"/>
    <col min="7" max="7" width="3.625" style="5" customWidth="1"/>
    <col min="8" max="8" width="3" style="5" customWidth="1"/>
    <col min="9" max="9" width="3.625" style="5" customWidth="1"/>
    <col min="10" max="10" width="3" style="5" customWidth="1"/>
    <col min="11" max="11" width="3.625" style="5" customWidth="1"/>
    <col min="12" max="12" width="3" style="5" customWidth="1"/>
    <col min="13" max="13" width="3.625" style="5" customWidth="1"/>
    <col min="14" max="14" width="3" style="5" customWidth="1"/>
    <col min="15" max="15" width="3.625" style="5" customWidth="1"/>
    <col min="16" max="16" width="7.375" style="6" customWidth="1"/>
    <col min="17" max="18" width="3.875" customWidth="1"/>
    <col min="19" max="24" width="3.875" style="6" customWidth="1"/>
    <col min="25" max="25" width="5.5" style="36" customWidth="1"/>
    <col min="26" max="35" width="5.5" style="36" hidden="1" customWidth="1"/>
    <col min="36" max="36" width="6" style="37" hidden="1" customWidth="1"/>
    <col min="37" max="37" width="24.75" hidden="1" customWidth="1"/>
  </cols>
  <sheetData>
    <row r="1" spans="1:37" s="23" customFormat="1" ht="18" customHeight="1">
      <c r="A1" s="21" t="s">
        <v>34</v>
      </c>
      <c r="B1" s="22"/>
      <c r="C1" s="22"/>
      <c r="D1" s="22"/>
      <c r="E1" s="22"/>
      <c r="F1" s="22"/>
      <c r="G1" s="22"/>
      <c r="H1" s="22"/>
      <c r="I1" s="86" t="s">
        <v>49</v>
      </c>
      <c r="K1" s="22"/>
      <c r="L1" s="22"/>
      <c r="M1" s="22"/>
      <c r="N1" s="22"/>
      <c r="O1" s="22"/>
      <c r="P1" s="22"/>
      <c r="S1" s="24"/>
      <c r="T1" s="24"/>
      <c r="U1" s="24"/>
      <c r="V1" s="24"/>
      <c r="W1" s="24"/>
      <c r="X1" s="24"/>
      <c r="Y1" s="36" t="s">
        <v>52</v>
      </c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7"/>
    </row>
    <row r="2" spans="1:37" s="19" customFormat="1" ht="18" customHeight="1">
      <c r="A2" s="146" t="s">
        <v>35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18"/>
      <c r="Q2" s="149" t="s">
        <v>36</v>
      </c>
      <c r="R2" s="150"/>
      <c r="S2" s="150"/>
      <c r="T2" s="150"/>
      <c r="U2" s="150"/>
      <c r="V2" s="150"/>
      <c r="W2" s="150"/>
      <c r="X2" s="151"/>
      <c r="Y2" s="36"/>
      <c r="Z2" s="106" t="s">
        <v>53</v>
      </c>
    </row>
    <row r="3" spans="1:37" s="20" customFormat="1" ht="6" customHeight="1">
      <c r="A3" s="5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8"/>
      <c r="Q3" s="25"/>
      <c r="R3" s="25"/>
      <c r="S3" s="25"/>
      <c r="T3" s="25"/>
      <c r="U3" s="25"/>
      <c r="V3" s="25"/>
      <c r="W3" s="25"/>
      <c r="X3" s="25"/>
      <c r="Y3" s="41"/>
      <c r="Z3" s="105" t="s">
        <v>54</v>
      </c>
      <c r="AA3" s="41"/>
      <c r="AB3" s="41"/>
      <c r="AC3" s="41"/>
      <c r="AD3" s="41"/>
      <c r="AE3" s="41"/>
      <c r="AF3" s="41"/>
      <c r="AG3" s="41"/>
      <c r="AH3" s="41"/>
      <c r="AI3" s="41"/>
      <c r="AJ3" s="42"/>
    </row>
    <row r="4" spans="1:37" ht="12.75" customHeight="1">
      <c r="A4" s="2" t="s">
        <v>45</v>
      </c>
      <c r="D4" s="7"/>
      <c r="E4" s="8"/>
      <c r="P4" s="5"/>
      <c r="Q4" s="26" t="s">
        <v>47</v>
      </c>
      <c r="R4" s="26"/>
      <c r="S4" s="27"/>
      <c r="T4" s="27"/>
      <c r="Z4" s="107" t="s">
        <v>56</v>
      </c>
    </row>
    <row r="5" spans="1:37" ht="12.75" customHeight="1">
      <c r="A5" s="122" t="s">
        <v>62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5"/>
      <c r="W5" s="4" t="s">
        <v>14</v>
      </c>
      <c r="Z5" s="107" t="s">
        <v>55</v>
      </c>
    </row>
    <row r="6" spans="1:37" ht="12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5"/>
      <c r="R6" s="11" t="s">
        <v>19</v>
      </c>
      <c r="S6" s="11"/>
      <c r="T6" s="11" t="s">
        <v>20</v>
      </c>
      <c r="U6" s="11"/>
      <c r="W6" s="152">
        <f>ROUNDDOWN(R7/T7,2)</f>
        <v>0.84</v>
      </c>
      <c r="X6" s="152"/>
      <c r="Z6" s="38" t="s">
        <v>12</v>
      </c>
      <c r="AA6" s="39"/>
      <c r="AB6" s="39"/>
      <c r="AC6" s="39"/>
      <c r="AD6" s="39"/>
      <c r="AE6" s="39"/>
      <c r="AF6" s="39"/>
      <c r="AG6" s="39"/>
      <c r="AH6" s="40"/>
      <c r="AJ6" s="113" t="s">
        <v>38</v>
      </c>
      <c r="AK6" s="114"/>
    </row>
    <row r="7" spans="1:37" ht="12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5"/>
      <c r="R7" s="49">
        <f>U20</f>
        <v>11</v>
      </c>
      <c r="S7" s="29" t="s">
        <v>21</v>
      </c>
      <c r="T7" s="30">
        <f>Q20</f>
        <v>13</v>
      </c>
      <c r="U7" s="30" t="s">
        <v>22</v>
      </c>
      <c r="W7" s="152"/>
      <c r="X7" s="152"/>
      <c r="AI7" s="37"/>
      <c r="AJ7" s="108"/>
    </row>
    <row r="8" spans="1:37" ht="12.75" customHeight="1">
      <c r="A8" s="2"/>
      <c r="B8" s="5" t="s">
        <v>15</v>
      </c>
      <c r="D8" s="7"/>
      <c r="E8" s="8"/>
      <c r="H8" s="65">
        <v>6</v>
      </c>
      <c r="I8" s="5" t="s">
        <v>16</v>
      </c>
      <c r="J8" s="65">
        <v>27</v>
      </c>
      <c r="K8" s="5" t="s">
        <v>5</v>
      </c>
      <c r="P8" s="5"/>
      <c r="AA8" s="43"/>
      <c r="AB8" s="43"/>
      <c r="AC8" s="43"/>
      <c r="AD8" s="44">
        <f>IF(H8&lt;=3,1200+H8*100+J8,H8*100+J8)</f>
        <v>627</v>
      </c>
      <c r="AE8" s="43"/>
      <c r="AF8" s="43"/>
      <c r="AG8" s="43"/>
      <c r="AH8" s="43"/>
      <c r="AI8" s="43"/>
      <c r="AJ8" s="108"/>
    </row>
    <row r="9" spans="1:37" ht="12.75" customHeight="1">
      <c r="A9" s="2"/>
      <c r="D9" s="7"/>
      <c r="E9" s="8"/>
      <c r="P9" s="5"/>
      <c r="Q9" s="26" t="s">
        <v>48</v>
      </c>
      <c r="R9" s="26"/>
      <c r="S9" s="27"/>
      <c r="T9" s="27"/>
      <c r="U9" s="28"/>
      <c r="V9" s="28"/>
      <c r="AA9" s="43"/>
      <c r="AB9" s="43"/>
      <c r="AC9" s="43"/>
      <c r="AD9" s="43"/>
      <c r="AE9" s="43"/>
      <c r="AF9" s="43"/>
      <c r="AG9" s="43"/>
      <c r="AH9" s="43"/>
      <c r="AI9" s="43"/>
    </row>
    <row r="10" spans="1:37" ht="12.75" customHeight="1">
      <c r="A10" s="2"/>
      <c r="B10" s="5" t="s">
        <v>58</v>
      </c>
      <c r="D10" s="7"/>
      <c r="E10" s="8"/>
      <c r="H10" s="65">
        <v>9</v>
      </c>
      <c r="I10" s="5" t="s">
        <v>16</v>
      </c>
      <c r="J10" s="65">
        <v>26</v>
      </c>
      <c r="K10" s="5" t="s">
        <v>5</v>
      </c>
      <c r="P10" s="5"/>
      <c r="S10" s="34"/>
      <c r="T10" s="34"/>
      <c r="W10" s="4" t="s">
        <v>14</v>
      </c>
      <c r="AA10" s="43"/>
      <c r="AB10" s="43"/>
      <c r="AC10" s="43"/>
      <c r="AE10" s="44">
        <f>IF(H10&lt;=3,1200+H10*100+J10,H10*100+J10)</f>
        <v>926</v>
      </c>
      <c r="AF10" s="43"/>
      <c r="AG10" s="43"/>
      <c r="AH10" s="43"/>
      <c r="AI10" s="43"/>
    </row>
    <row r="11" spans="1:37" ht="12.75" customHeight="1">
      <c r="A11" s="2"/>
      <c r="D11" s="7"/>
      <c r="E11" s="8"/>
      <c r="P11" s="5"/>
      <c r="R11" s="11" t="s">
        <v>19</v>
      </c>
      <c r="S11" s="11"/>
      <c r="T11" s="11" t="s">
        <v>20</v>
      </c>
      <c r="U11" s="11"/>
      <c r="W11" s="152">
        <f>ROUNDDOWN(R12/T12,2)</f>
        <v>0.53</v>
      </c>
      <c r="X11" s="152"/>
      <c r="AI11" s="37"/>
      <c r="AJ11" s="36"/>
    </row>
    <row r="12" spans="1:37" ht="12.75" customHeight="1">
      <c r="D12" s="7"/>
      <c r="E12" s="8"/>
      <c r="P12" s="5"/>
      <c r="R12" s="49">
        <f>W20</f>
        <v>7</v>
      </c>
      <c r="S12" s="29" t="s">
        <v>21</v>
      </c>
      <c r="T12" s="30">
        <f>Q20</f>
        <v>13</v>
      </c>
      <c r="U12" s="30" t="s">
        <v>22</v>
      </c>
      <c r="V12" s="20"/>
      <c r="W12" s="152"/>
      <c r="X12" s="152"/>
      <c r="AI12" s="37"/>
      <c r="AJ12" s="36"/>
    </row>
    <row r="13" spans="1:37" ht="12.75" customHeight="1">
      <c r="A13" s="2" t="s">
        <v>46</v>
      </c>
      <c r="D13" s="7"/>
      <c r="E13" s="8"/>
      <c r="P13" s="5"/>
      <c r="R13" s="49"/>
      <c r="S13" s="29"/>
      <c r="T13" s="30"/>
      <c r="U13" s="30"/>
      <c r="V13" s="20"/>
      <c r="W13" s="104"/>
      <c r="X13" s="55" t="s">
        <v>29</v>
      </c>
      <c r="AI13" s="37"/>
      <c r="AJ13" s="36"/>
    </row>
    <row r="14" spans="1:37" ht="12.75" customHeight="1">
      <c r="A14" s="122" t="s">
        <v>50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5"/>
      <c r="Q14" s="34"/>
      <c r="R14" s="34"/>
      <c r="AI14" s="37"/>
      <c r="AJ14" s="36"/>
    </row>
    <row r="15" spans="1:37" ht="13.5" customHeight="1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5"/>
    </row>
    <row r="16" spans="1:37" ht="13.5" customHeight="1">
      <c r="A16" s="2"/>
      <c r="B16" s="7"/>
      <c r="C16" s="8"/>
      <c r="D16" s="16"/>
      <c r="E16" s="8"/>
      <c r="P16" s="5"/>
      <c r="Q16" t="s">
        <v>13</v>
      </c>
      <c r="S16" s="14"/>
      <c r="T16" s="14"/>
      <c r="U16" s="15"/>
      <c r="V16" s="15"/>
      <c r="W16" s="15"/>
      <c r="X16" s="15"/>
    </row>
    <row r="17" spans="1:37" ht="13.5" customHeight="1">
      <c r="A17" s="2"/>
      <c r="B17" s="7"/>
      <c r="C17" s="9"/>
      <c r="D17" s="7"/>
      <c r="E17" s="9"/>
      <c r="P17" s="5"/>
      <c r="Q17" s="153" t="s">
        <v>32</v>
      </c>
      <c r="R17" s="154"/>
      <c r="S17" s="158" t="s">
        <v>33</v>
      </c>
      <c r="T17" s="154"/>
      <c r="U17" s="161" t="s">
        <v>31</v>
      </c>
      <c r="V17" s="162"/>
      <c r="W17" s="162"/>
      <c r="X17" s="163"/>
    </row>
    <row r="18" spans="1:37" ht="13.5" customHeight="1">
      <c r="A18" s="2"/>
      <c r="B18" s="7"/>
      <c r="C18" s="9"/>
      <c r="D18" s="10"/>
      <c r="E18" s="9"/>
      <c r="P18" s="5"/>
      <c r="Q18" s="155"/>
      <c r="R18" s="156"/>
      <c r="S18" s="159"/>
      <c r="T18" s="156"/>
      <c r="U18" s="164" t="s">
        <v>7</v>
      </c>
      <c r="V18" s="165"/>
      <c r="W18" s="166" t="s">
        <v>30</v>
      </c>
      <c r="X18" s="167"/>
    </row>
    <row r="19" spans="1:37">
      <c r="A19" s="2"/>
      <c r="P19" s="5"/>
      <c r="Q19" s="157"/>
      <c r="R19" s="128"/>
      <c r="S19" s="160"/>
      <c r="T19" s="128"/>
      <c r="U19" s="160"/>
      <c r="V19" s="128"/>
      <c r="W19" s="168"/>
      <c r="X19" s="131"/>
    </row>
    <row r="20" spans="1:37">
      <c r="A20" s="2"/>
      <c r="P20" s="5"/>
      <c r="Q20" s="127">
        <f>SUM(AG25:AG53)</f>
        <v>13</v>
      </c>
      <c r="R20" s="128"/>
      <c r="S20" s="129" t="s">
        <v>33</v>
      </c>
      <c r="T20" s="128"/>
      <c r="U20" s="130">
        <f>COUNTIF(U25:U53,"○")</f>
        <v>11</v>
      </c>
      <c r="V20" s="128"/>
      <c r="W20" s="130">
        <f>COUNTIF(W25:W53,"○")</f>
        <v>7</v>
      </c>
      <c r="X20" s="131"/>
    </row>
    <row r="21" spans="1:37">
      <c r="P21" s="5"/>
      <c r="Q21" s="6"/>
      <c r="R21" s="6"/>
    </row>
    <row r="22" spans="1:37">
      <c r="B22" s="5" t="s">
        <v>18</v>
      </c>
      <c r="P22" s="5"/>
      <c r="Q22" s="6" t="s">
        <v>28</v>
      </c>
      <c r="R22" s="6"/>
    </row>
    <row r="23" spans="1:37" ht="17.25" customHeight="1">
      <c r="A23" s="17"/>
      <c r="B23" s="174" t="s">
        <v>0</v>
      </c>
      <c r="C23" s="175"/>
      <c r="D23" s="178" t="s">
        <v>1</v>
      </c>
      <c r="E23" s="175"/>
      <c r="F23" s="178" t="s">
        <v>2</v>
      </c>
      <c r="G23" s="175"/>
      <c r="H23" s="178" t="s">
        <v>3</v>
      </c>
      <c r="I23" s="175"/>
      <c r="J23" s="178" t="s">
        <v>4</v>
      </c>
      <c r="K23" s="175"/>
      <c r="L23" s="180" t="s">
        <v>6</v>
      </c>
      <c r="M23" s="181"/>
      <c r="N23" s="169" t="s">
        <v>5</v>
      </c>
      <c r="O23" s="170"/>
      <c r="P23" s="12"/>
      <c r="Q23" s="142" t="s">
        <v>12</v>
      </c>
      <c r="R23" s="143"/>
      <c r="S23" s="138" t="s">
        <v>57</v>
      </c>
      <c r="T23" s="139"/>
      <c r="U23" s="135" t="s">
        <v>28</v>
      </c>
      <c r="V23" s="136"/>
      <c r="W23" s="136"/>
      <c r="X23" s="137"/>
      <c r="Y23" s="1"/>
      <c r="Z23" s="115" t="s">
        <v>41</v>
      </c>
      <c r="AA23" s="116"/>
      <c r="AB23" s="115" t="s">
        <v>42</v>
      </c>
      <c r="AC23" s="116"/>
      <c r="AD23" s="45" t="s">
        <v>44</v>
      </c>
      <c r="AE23" s="45" t="s">
        <v>43</v>
      </c>
      <c r="AF23" s="45" t="s">
        <v>59</v>
      </c>
      <c r="AG23" s="45" t="s">
        <v>60</v>
      </c>
      <c r="AH23" s="45" t="s">
        <v>61</v>
      </c>
      <c r="AJ23" s="109" t="s">
        <v>39</v>
      </c>
      <c r="AK23" s="110"/>
    </row>
    <row r="24" spans="1:37" ht="24" customHeight="1">
      <c r="A24" s="17"/>
      <c r="B24" s="176"/>
      <c r="C24" s="177"/>
      <c r="D24" s="179"/>
      <c r="E24" s="177"/>
      <c r="F24" s="179"/>
      <c r="G24" s="177"/>
      <c r="H24" s="179"/>
      <c r="I24" s="177"/>
      <c r="J24" s="179"/>
      <c r="K24" s="177"/>
      <c r="L24" s="182"/>
      <c r="M24" s="183"/>
      <c r="N24" s="171"/>
      <c r="O24" s="172"/>
      <c r="P24" s="13"/>
      <c r="Q24" s="144"/>
      <c r="R24" s="145"/>
      <c r="S24" s="140"/>
      <c r="T24" s="141"/>
      <c r="U24" s="132" t="s">
        <v>7</v>
      </c>
      <c r="V24" s="134"/>
      <c r="W24" s="132" t="s">
        <v>8</v>
      </c>
      <c r="X24" s="133"/>
      <c r="Z24" s="46" t="s">
        <v>17</v>
      </c>
      <c r="AA24" s="46" t="s">
        <v>5</v>
      </c>
      <c r="AB24" s="46" t="s">
        <v>17</v>
      </c>
      <c r="AC24" s="46" t="s">
        <v>5</v>
      </c>
      <c r="AD24" s="47"/>
      <c r="AE24" s="47"/>
      <c r="AF24" s="47"/>
      <c r="AG24" s="47"/>
      <c r="AH24" s="47"/>
      <c r="AJ24" s="111"/>
      <c r="AK24" s="112"/>
    </row>
    <row r="25" spans="1:37" ht="27" hidden="1" customHeight="1">
      <c r="A25" s="35"/>
      <c r="B25" s="88">
        <v>26</v>
      </c>
      <c r="C25" s="89"/>
      <c r="D25" s="90">
        <v>27</v>
      </c>
      <c r="E25" s="89"/>
      <c r="F25" s="90">
        <v>28</v>
      </c>
      <c r="G25" s="89"/>
      <c r="H25" s="90">
        <v>29</v>
      </c>
      <c r="I25" s="89"/>
      <c r="J25" s="90">
        <v>30</v>
      </c>
      <c r="K25" s="89"/>
      <c r="L25" s="66">
        <v>31</v>
      </c>
      <c r="M25" s="67"/>
      <c r="N25" s="68">
        <v>1</v>
      </c>
      <c r="O25" s="69"/>
      <c r="P25" s="8"/>
      <c r="Q25" s="123" t="str">
        <f>IF(AG25=1,"第"&amp;AH25&amp;"週","")</f>
        <v/>
      </c>
      <c r="R25" s="124"/>
      <c r="S25" s="125" t="str">
        <f>IF(AG25=1,COUNTIF(B24:O24,"▽")+COUNTIF(B25:O25,"○")+COUNTIF(B26:O26,"△")+COUNTIF(B24:O24,"▼")+COUNTIF(B25:O25,"●")+COUNTIF(B26:O26,"▲"),"")</f>
        <v/>
      </c>
      <c r="T25" s="124"/>
      <c r="U25" s="125" t="str">
        <f>IF(AG25=1,IF(S25&gt;=2,"○","×"),"")</f>
        <v/>
      </c>
      <c r="V25" s="124"/>
      <c r="W25" s="125" t="str">
        <f>IF(AG25=1,IF(M25="○",IF(O25="○","○",IF(O25="●","○","×")),IF(M25="●",IF(O25="○","○",IF(O25="●","○","×")),"×")),"")</f>
        <v/>
      </c>
      <c r="X25" s="126"/>
      <c r="Z25" s="48">
        <v>3</v>
      </c>
      <c r="AA25" s="48">
        <v>26</v>
      </c>
      <c r="AB25" s="48">
        <v>4</v>
      </c>
      <c r="AC25" s="48">
        <v>1</v>
      </c>
      <c r="AD25" s="43">
        <f>Z25*100+AA25</f>
        <v>326</v>
      </c>
      <c r="AE25" s="43">
        <f>AB25*100+AC25</f>
        <v>401</v>
      </c>
      <c r="AF25" s="43">
        <f>IF(AD$8&lt;=AE25,IF(AD25&lt;=AE$10,1,),)</f>
        <v>0</v>
      </c>
      <c r="AG25" s="43">
        <f>IF(AF25=1,IF(AF26=1,1,0),0)</f>
        <v>0</v>
      </c>
      <c r="AH25" s="43">
        <f>AG25</f>
        <v>0</v>
      </c>
      <c r="AI25" s="43"/>
      <c r="AJ25" s="37" t="s">
        <v>69</v>
      </c>
      <c r="AK25" s="37" t="s">
        <v>63</v>
      </c>
    </row>
    <row r="26" spans="1:37" ht="27" hidden="1" customHeight="1">
      <c r="A26" s="35">
        <v>4</v>
      </c>
      <c r="B26" s="91">
        <v>2</v>
      </c>
      <c r="C26" s="92"/>
      <c r="D26" s="93">
        <v>3</v>
      </c>
      <c r="E26" s="92"/>
      <c r="F26" s="93">
        <v>4</v>
      </c>
      <c r="G26" s="92"/>
      <c r="H26" s="93">
        <v>5</v>
      </c>
      <c r="I26" s="92"/>
      <c r="J26" s="93">
        <v>6</v>
      </c>
      <c r="K26" s="92"/>
      <c r="L26" s="71">
        <v>7</v>
      </c>
      <c r="M26" s="70"/>
      <c r="N26" s="72">
        <v>8</v>
      </c>
      <c r="O26" s="73"/>
      <c r="P26" s="8"/>
      <c r="Q26" s="123" t="str">
        <f t="shared" ref="Q26:Q53" si="0">IF(AG26=1,"第"&amp;AH26&amp;"週","")</f>
        <v/>
      </c>
      <c r="R26" s="124"/>
      <c r="S26" s="125" t="str">
        <f t="shared" ref="S26:S52" si="1">IF(AG26=1,COUNTIF(B25:O25,"▽")+COUNTIF(B26:O26,"○")+COUNTIF(B27:O27,"△")+COUNTIF(B25:O25,"▼")+COUNTIF(B26:O26,"●")+COUNTIF(B27:O27,"▲"),"")</f>
        <v/>
      </c>
      <c r="T26" s="124"/>
      <c r="U26" s="125" t="str">
        <f t="shared" ref="U26:U53" si="2">IF(AG26=1,IF(S26&gt;=2,"○","×"),"")</f>
        <v/>
      </c>
      <c r="V26" s="124"/>
      <c r="W26" s="125" t="str">
        <f t="shared" ref="W26:W53" si="3">IF(AG26=1,IF(M26="○",IF(O26="○","○",IF(O26="●","○","×")),IF(M26="●",IF(O26="○","○",IF(O26="●","○","×")),"×")),"")</f>
        <v/>
      </c>
      <c r="X26" s="126"/>
      <c r="Z26" s="48">
        <v>4</v>
      </c>
      <c r="AA26" s="48">
        <v>2</v>
      </c>
      <c r="AB26" s="48">
        <v>4</v>
      </c>
      <c r="AC26" s="48">
        <v>8</v>
      </c>
      <c r="AD26" s="43">
        <f t="shared" ref="AD26:AD53" si="4">Z26*100+AA26</f>
        <v>402</v>
      </c>
      <c r="AE26" s="43">
        <f t="shared" ref="AE26:AE53" si="5">AB26*100+AC26</f>
        <v>408</v>
      </c>
      <c r="AF26" s="43">
        <f t="shared" ref="AF26:AF53" si="6">IF(AD$8&lt;=AE26,IF(AD26&lt;=AE$10,1,),)</f>
        <v>0</v>
      </c>
      <c r="AG26" s="43">
        <f t="shared" ref="AG26:AG52" si="7">IF(AF26=1,IF(AF27=1,1,0),0)</f>
        <v>0</v>
      </c>
      <c r="AH26" s="43">
        <f>IF(AG26=1,AH25+AG26,)</f>
        <v>0</v>
      </c>
      <c r="AI26" s="43"/>
      <c r="AJ26" s="37" t="s">
        <v>70</v>
      </c>
      <c r="AK26" s="37" t="s">
        <v>64</v>
      </c>
    </row>
    <row r="27" spans="1:37" ht="27" hidden="1" customHeight="1">
      <c r="A27" s="35"/>
      <c r="B27" s="94">
        <v>9</v>
      </c>
      <c r="C27" s="95"/>
      <c r="D27" s="96">
        <v>10</v>
      </c>
      <c r="E27" s="95"/>
      <c r="F27" s="96">
        <v>11</v>
      </c>
      <c r="G27" s="95"/>
      <c r="H27" s="96">
        <v>12</v>
      </c>
      <c r="I27" s="95"/>
      <c r="J27" s="96">
        <v>13</v>
      </c>
      <c r="K27" s="95"/>
      <c r="L27" s="75">
        <v>14</v>
      </c>
      <c r="M27" s="74"/>
      <c r="N27" s="72">
        <v>15</v>
      </c>
      <c r="O27" s="73"/>
      <c r="P27" s="8"/>
      <c r="Q27" s="123" t="str">
        <f t="shared" si="0"/>
        <v/>
      </c>
      <c r="R27" s="124"/>
      <c r="S27" s="125" t="str">
        <f t="shared" si="1"/>
        <v/>
      </c>
      <c r="T27" s="124"/>
      <c r="U27" s="125" t="str">
        <f t="shared" si="2"/>
        <v/>
      </c>
      <c r="V27" s="124"/>
      <c r="W27" s="125" t="str">
        <f t="shared" si="3"/>
        <v/>
      </c>
      <c r="X27" s="126"/>
      <c r="Z27" s="48">
        <v>4</v>
      </c>
      <c r="AA27" s="48">
        <v>9</v>
      </c>
      <c r="AB27" s="48">
        <v>4</v>
      </c>
      <c r="AC27" s="48">
        <v>15</v>
      </c>
      <c r="AD27" s="43">
        <f t="shared" si="4"/>
        <v>409</v>
      </c>
      <c r="AE27" s="43">
        <f t="shared" si="5"/>
        <v>415</v>
      </c>
      <c r="AF27" s="43">
        <f t="shared" si="6"/>
        <v>0</v>
      </c>
      <c r="AG27" s="43">
        <f t="shared" si="7"/>
        <v>0</v>
      </c>
      <c r="AH27" s="43">
        <f t="shared" ref="AH27:AH53" si="8">IF(AG27=1,AH26+AG27,)</f>
        <v>0</v>
      </c>
      <c r="AI27" s="43"/>
      <c r="AJ27" s="37" t="s">
        <v>71</v>
      </c>
      <c r="AK27" s="37" t="s">
        <v>65</v>
      </c>
    </row>
    <row r="28" spans="1:37" ht="27" hidden="1" customHeight="1">
      <c r="A28" s="35"/>
      <c r="B28" s="94">
        <v>16</v>
      </c>
      <c r="C28" s="95"/>
      <c r="D28" s="96">
        <v>17</v>
      </c>
      <c r="E28" s="95"/>
      <c r="F28" s="96">
        <v>18</v>
      </c>
      <c r="G28" s="95"/>
      <c r="H28" s="96">
        <v>19</v>
      </c>
      <c r="I28" s="95"/>
      <c r="J28" s="96">
        <v>20</v>
      </c>
      <c r="K28" s="95"/>
      <c r="L28" s="75">
        <v>21</v>
      </c>
      <c r="M28" s="74"/>
      <c r="N28" s="72">
        <v>22</v>
      </c>
      <c r="O28" s="73"/>
      <c r="P28" s="8"/>
      <c r="Q28" s="123" t="str">
        <f t="shared" si="0"/>
        <v/>
      </c>
      <c r="R28" s="124"/>
      <c r="S28" s="125" t="str">
        <f t="shared" si="1"/>
        <v/>
      </c>
      <c r="T28" s="124"/>
      <c r="U28" s="125" t="str">
        <f t="shared" si="2"/>
        <v/>
      </c>
      <c r="V28" s="124"/>
      <c r="W28" s="125" t="str">
        <f t="shared" si="3"/>
        <v/>
      </c>
      <c r="X28" s="126"/>
      <c r="Z28" s="48">
        <v>4</v>
      </c>
      <c r="AA28" s="48">
        <v>16</v>
      </c>
      <c r="AB28" s="48">
        <v>4</v>
      </c>
      <c r="AC28" s="48">
        <v>22</v>
      </c>
      <c r="AD28" s="43">
        <f t="shared" si="4"/>
        <v>416</v>
      </c>
      <c r="AE28" s="43">
        <f t="shared" si="5"/>
        <v>422</v>
      </c>
      <c r="AF28" s="43">
        <f t="shared" si="6"/>
        <v>0</v>
      </c>
      <c r="AG28" s="43">
        <f t="shared" si="7"/>
        <v>0</v>
      </c>
      <c r="AH28" s="43">
        <f t="shared" si="8"/>
        <v>0</v>
      </c>
      <c r="AI28" s="43"/>
      <c r="AJ28" s="37" t="s">
        <v>72</v>
      </c>
      <c r="AK28" s="37" t="s">
        <v>66</v>
      </c>
    </row>
    <row r="29" spans="1:37" ht="27" hidden="1" customHeight="1">
      <c r="A29" s="35"/>
      <c r="B29" s="94">
        <v>23</v>
      </c>
      <c r="C29" s="95"/>
      <c r="D29" s="87">
        <v>24</v>
      </c>
      <c r="E29" s="97"/>
      <c r="F29" s="87">
        <v>25</v>
      </c>
      <c r="G29" s="97"/>
      <c r="H29" s="87">
        <v>26</v>
      </c>
      <c r="I29" s="97"/>
      <c r="J29" s="87">
        <v>27</v>
      </c>
      <c r="K29" s="97"/>
      <c r="L29" s="77">
        <v>28</v>
      </c>
      <c r="M29" s="76"/>
      <c r="N29" s="78">
        <v>29</v>
      </c>
      <c r="O29" s="79"/>
      <c r="P29" s="8"/>
      <c r="Q29" s="123" t="str">
        <f t="shared" si="0"/>
        <v/>
      </c>
      <c r="R29" s="124"/>
      <c r="S29" s="125" t="str">
        <f t="shared" si="1"/>
        <v/>
      </c>
      <c r="T29" s="124"/>
      <c r="U29" s="125" t="str">
        <f t="shared" si="2"/>
        <v/>
      </c>
      <c r="V29" s="124"/>
      <c r="W29" s="125" t="str">
        <f t="shared" si="3"/>
        <v/>
      </c>
      <c r="X29" s="126"/>
      <c r="Z29" s="48">
        <v>4</v>
      </c>
      <c r="AA29" s="48">
        <v>23</v>
      </c>
      <c r="AB29" s="48">
        <v>4</v>
      </c>
      <c r="AC29" s="48">
        <v>29</v>
      </c>
      <c r="AD29" s="43">
        <f t="shared" si="4"/>
        <v>423</v>
      </c>
      <c r="AE29" s="43">
        <f t="shared" si="5"/>
        <v>429</v>
      </c>
      <c r="AF29" s="43">
        <f t="shared" si="6"/>
        <v>0</v>
      </c>
      <c r="AG29" s="43">
        <f t="shared" si="7"/>
        <v>0</v>
      </c>
      <c r="AH29" s="43">
        <f t="shared" si="8"/>
        <v>0</v>
      </c>
      <c r="AI29" s="43"/>
      <c r="AJ29" s="37" t="s">
        <v>73</v>
      </c>
      <c r="AK29" s="37" t="s">
        <v>67</v>
      </c>
    </row>
    <row r="30" spans="1:37" ht="27" hidden="1" customHeight="1">
      <c r="A30" s="35"/>
      <c r="B30" s="84">
        <v>30</v>
      </c>
      <c r="C30" s="99"/>
      <c r="D30" s="100">
        <v>1</v>
      </c>
      <c r="E30" s="92"/>
      <c r="F30" s="93">
        <v>2</v>
      </c>
      <c r="G30" s="92"/>
      <c r="H30" s="80">
        <v>3</v>
      </c>
      <c r="I30" s="92"/>
      <c r="J30" s="80">
        <v>4</v>
      </c>
      <c r="K30" s="92"/>
      <c r="L30" s="80">
        <v>5</v>
      </c>
      <c r="M30" s="70"/>
      <c r="N30" s="80">
        <v>6</v>
      </c>
      <c r="O30" s="81"/>
      <c r="P30" s="8"/>
      <c r="Q30" s="123" t="str">
        <f t="shared" si="0"/>
        <v/>
      </c>
      <c r="R30" s="124"/>
      <c r="S30" s="125" t="str">
        <f t="shared" si="1"/>
        <v/>
      </c>
      <c r="T30" s="124"/>
      <c r="U30" s="125" t="str">
        <f t="shared" si="2"/>
        <v/>
      </c>
      <c r="V30" s="124"/>
      <c r="W30" s="125" t="str">
        <f t="shared" si="3"/>
        <v/>
      </c>
      <c r="X30" s="126"/>
      <c r="Z30" s="48">
        <v>4</v>
      </c>
      <c r="AA30" s="48">
        <v>30</v>
      </c>
      <c r="AB30" s="48">
        <v>5</v>
      </c>
      <c r="AC30" s="48">
        <v>6</v>
      </c>
      <c r="AD30" s="43">
        <f t="shared" si="4"/>
        <v>430</v>
      </c>
      <c r="AE30" s="43">
        <f t="shared" si="5"/>
        <v>506</v>
      </c>
      <c r="AF30" s="43">
        <f t="shared" si="6"/>
        <v>0</v>
      </c>
      <c r="AG30" s="43">
        <f t="shared" si="7"/>
        <v>0</v>
      </c>
      <c r="AH30" s="43">
        <f t="shared" si="8"/>
        <v>0</v>
      </c>
      <c r="AI30" s="43"/>
      <c r="AJ30" s="37" t="s">
        <v>74</v>
      </c>
      <c r="AK30" s="37" t="s">
        <v>68</v>
      </c>
    </row>
    <row r="31" spans="1:37" ht="27" hidden="1" customHeight="1">
      <c r="A31" s="35">
        <v>5</v>
      </c>
      <c r="B31" s="91">
        <v>7</v>
      </c>
      <c r="C31" s="92"/>
      <c r="D31" s="96">
        <v>8</v>
      </c>
      <c r="E31" s="95"/>
      <c r="F31" s="96">
        <v>9</v>
      </c>
      <c r="G31" s="95"/>
      <c r="H31" s="96">
        <v>10</v>
      </c>
      <c r="I31" s="95"/>
      <c r="J31" s="96">
        <v>11</v>
      </c>
      <c r="K31" s="95"/>
      <c r="L31" s="75">
        <v>12</v>
      </c>
      <c r="M31" s="74"/>
      <c r="N31" s="72">
        <v>13</v>
      </c>
      <c r="O31" s="73"/>
      <c r="P31" s="8"/>
      <c r="Q31" s="123" t="str">
        <f t="shared" si="0"/>
        <v/>
      </c>
      <c r="R31" s="124"/>
      <c r="S31" s="125" t="str">
        <f t="shared" si="1"/>
        <v/>
      </c>
      <c r="T31" s="124"/>
      <c r="U31" s="125" t="str">
        <f t="shared" si="2"/>
        <v/>
      </c>
      <c r="V31" s="124"/>
      <c r="W31" s="125" t="str">
        <f t="shared" si="3"/>
        <v/>
      </c>
      <c r="X31" s="126"/>
      <c r="Z31" s="48">
        <v>5</v>
      </c>
      <c r="AA31" s="48">
        <v>7</v>
      </c>
      <c r="AB31" s="48">
        <v>5</v>
      </c>
      <c r="AC31" s="48">
        <v>13</v>
      </c>
      <c r="AD31" s="43">
        <f t="shared" si="4"/>
        <v>507</v>
      </c>
      <c r="AE31" s="43">
        <f t="shared" si="5"/>
        <v>513</v>
      </c>
      <c r="AF31" s="43">
        <f t="shared" si="6"/>
        <v>0</v>
      </c>
      <c r="AG31" s="43">
        <f t="shared" si="7"/>
        <v>0</v>
      </c>
      <c r="AH31" s="43">
        <f t="shared" si="8"/>
        <v>0</v>
      </c>
      <c r="AI31" s="43"/>
    </row>
    <row r="32" spans="1:37" ht="27" hidden="1" customHeight="1">
      <c r="A32" s="35"/>
      <c r="B32" s="94">
        <v>14</v>
      </c>
      <c r="C32" s="95"/>
      <c r="D32" s="96">
        <v>15</v>
      </c>
      <c r="E32" s="95"/>
      <c r="F32" s="96">
        <v>16</v>
      </c>
      <c r="G32" s="95"/>
      <c r="H32" s="96">
        <v>17</v>
      </c>
      <c r="I32" s="95"/>
      <c r="J32" s="96">
        <v>18</v>
      </c>
      <c r="K32" s="95"/>
      <c r="L32" s="75">
        <v>19</v>
      </c>
      <c r="M32" s="74"/>
      <c r="N32" s="72">
        <v>20</v>
      </c>
      <c r="O32" s="73"/>
      <c r="P32" s="8"/>
      <c r="Q32" s="123" t="str">
        <f t="shared" si="0"/>
        <v/>
      </c>
      <c r="R32" s="124"/>
      <c r="S32" s="125" t="str">
        <f t="shared" si="1"/>
        <v/>
      </c>
      <c r="T32" s="124"/>
      <c r="U32" s="125" t="str">
        <f t="shared" si="2"/>
        <v/>
      </c>
      <c r="V32" s="124"/>
      <c r="W32" s="125" t="str">
        <f t="shared" si="3"/>
        <v/>
      </c>
      <c r="X32" s="126"/>
      <c r="Z32" s="48">
        <v>5</v>
      </c>
      <c r="AA32" s="48">
        <v>14</v>
      </c>
      <c r="AB32" s="48">
        <v>5</v>
      </c>
      <c r="AC32" s="48">
        <v>20</v>
      </c>
      <c r="AD32" s="43">
        <f t="shared" si="4"/>
        <v>514</v>
      </c>
      <c r="AE32" s="43">
        <f t="shared" si="5"/>
        <v>520</v>
      </c>
      <c r="AF32" s="43">
        <f t="shared" si="6"/>
        <v>0</v>
      </c>
      <c r="AG32" s="43">
        <f t="shared" si="7"/>
        <v>0</v>
      </c>
      <c r="AH32" s="43">
        <f t="shared" si="8"/>
        <v>0</v>
      </c>
      <c r="AI32" s="43"/>
    </row>
    <row r="33" spans="1:36" ht="27" hidden="1" customHeight="1">
      <c r="A33" s="35"/>
      <c r="B33" s="94">
        <v>21</v>
      </c>
      <c r="C33" s="95"/>
      <c r="D33" s="96">
        <v>22</v>
      </c>
      <c r="E33" s="95"/>
      <c r="F33" s="96">
        <v>23</v>
      </c>
      <c r="G33" s="95"/>
      <c r="H33" s="96">
        <v>24</v>
      </c>
      <c r="I33" s="95"/>
      <c r="J33" s="87">
        <v>25</v>
      </c>
      <c r="K33" s="97"/>
      <c r="L33" s="77">
        <v>26</v>
      </c>
      <c r="M33" s="76"/>
      <c r="N33" s="78">
        <v>27</v>
      </c>
      <c r="O33" s="79"/>
      <c r="P33" s="8"/>
      <c r="Q33" s="123" t="str">
        <f t="shared" si="0"/>
        <v/>
      </c>
      <c r="R33" s="124"/>
      <c r="S33" s="125" t="str">
        <f t="shared" si="1"/>
        <v/>
      </c>
      <c r="T33" s="124"/>
      <c r="U33" s="125" t="str">
        <f t="shared" si="2"/>
        <v/>
      </c>
      <c r="V33" s="124"/>
      <c r="W33" s="125" t="str">
        <f t="shared" si="3"/>
        <v/>
      </c>
      <c r="X33" s="126"/>
      <c r="Z33" s="48">
        <v>5</v>
      </c>
      <c r="AA33" s="48">
        <v>21</v>
      </c>
      <c r="AB33" s="48">
        <v>5</v>
      </c>
      <c r="AC33" s="48">
        <v>27</v>
      </c>
      <c r="AD33" s="43">
        <f t="shared" si="4"/>
        <v>521</v>
      </c>
      <c r="AE33" s="43">
        <f t="shared" si="5"/>
        <v>527</v>
      </c>
      <c r="AF33" s="43">
        <f t="shared" si="6"/>
        <v>0</v>
      </c>
      <c r="AG33" s="43">
        <f t="shared" si="7"/>
        <v>0</v>
      </c>
      <c r="AH33" s="43">
        <f t="shared" si="8"/>
        <v>0</v>
      </c>
      <c r="AI33" s="43"/>
    </row>
    <row r="34" spans="1:36" ht="27" hidden="1" customHeight="1">
      <c r="A34" s="35"/>
      <c r="B34" s="98">
        <v>28</v>
      </c>
      <c r="C34" s="97"/>
      <c r="D34" s="87">
        <v>29</v>
      </c>
      <c r="E34" s="97"/>
      <c r="F34" s="87">
        <v>30</v>
      </c>
      <c r="G34" s="97"/>
      <c r="H34" s="87">
        <v>31</v>
      </c>
      <c r="I34" s="99"/>
      <c r="J34" s="100">
        <v>1</v>
      </c>
      <c r="K34" s="92"/>
      <c r="L34" s="71">
        <v>2</v>
      </c>
      <c r="M34" s="70"/>
      <c r="N34" s="80">
        <v>3</v>
      </c>
      <c r="O34" s="81"/>
      <c r="P34" s="8"/>
      <c r="Q34" s="123" t="str">
        <f t="shared" si="0"/>
        <v/>
      </c>
      <c r="R34" s="124"/>
      <c r="S34" s="125" t="str">
        <f t="shared" si="1"/>
        <v/>
      </c>
      <c r="T34" s="124"/>
      <c r="U34" s="125" t="str">
        <f t="shared" si="2"/>
        <v/>
      </c>
      <c r="V34" s="124"/>
      <c r="W34" s="125" t="str">
        <f t="shared" si="3"/>
        <v/>
      </c>
      <c r="X34" s="126"/>
      <c r="Z34" s="48">
        <v>5</v>
      </c>
      <c r="AA34" s="48">
        <v>28</v>
      </c>
      <c r="AB34" s="48">
        <v>6</v>
      </c>
      <c r="AC34" s="48">
        <v>3</v>
      </c>
      <c r="AD34" s="43">
        <f t="shared" si="4"/>
        <v>528</v>
      </c>
      <c r="AE34" s="43">
        <f t="shared" si="5"/>
        <v>603</v>
      </c>
      <c r="AF34" s="43">
        <f t="shared" si="6"/>
        <v>0</v>
      </c>
      <c r="AG34" s="43">
        <f t="shared" si="7"/>
        <v>0</v>
      </c>
      <c r="AH34" s="43">
        <f t="shared" si="8"/>
        <v>0</v>
      </c>
      <c r="AI34" s="43"/>
    </row>
    <row r="35" spans="1:36" ht="27" hidden="1" customHeight="1">
      <c r="A35" s="35"/>
      <c r="B35" s="91">
        <v>4</v>
      </c>
      <c r="C35" s="92"/>
      <c r="D35" s="93">
        <v>5</v>
      </c>
      <c r="E35" s="92"/>
      <c r="F35" s="93">
        <v>6</v>
      </c>
      <c r="G35" s="92"/>
      <c r="H35" s="93">
        <v>7</v>
      </c>
      <c r="I35" s="92"/>
      <c r="J35" s="96">
        <v>8</v>
      </c>
      <c r="K35" s="95"/>
      <c r="L35" s="75">
        <v>9</v>
      </c>
      <c r="M35" s="74"/>
      <c r="N35" s="72">
        <v>10</v>
      </c>
      <c r="O35" s="73"/>
      <c r="P35" s="8"/>
      <c r="Q35" s="123" t="str">
        <f t="shared" si="0"/>
        <v/>
      </c>
      <c r="R35" s="124"/>
      <c r="S35" s="125" t="str">
        <f t="shared" si="1"/>
        <v/>
      </c>
      <c r="T35" s="124"/>
      <c r="U35" s="125" t="str">
        <f t="shared" si="2"/>
        <v/>
      </c>
      <c r="V35" s="124"/>
      <c r="W35" s="125" t="str">
        <f t="shared" si="3"/>
        <v/>
      </c>
      <c r="X35" s="126"/>
      <c r="Z35" s="48">
        <v>6</v>
      </c>
      <c r="AA35" s="48">
        <v>4</v>
      </c>
      <c r="AB35" s="48">
        <v>6</v>
      </c>
      <c r="AC35" s="48">
        <v>10</v>
      </c>
      <c r="AD35" s="43">
        <f t="shared" si="4"/>
        <v>604</v>
      </c>
      <c r="AE35" s="43">
        <f t="shared" si="5"/>
        <v>610</v>
      </c>
      <c r="AF35" s="43">
        <f t="shared" si="6"/>
        <v>0</v>
      </c>
      <c r="AG35" s="43">
        <f t="shared" si="7"/>
        <v>0</v>
      </c>
      <c r="AH35" s="43">
        <f t="shared" si="8"/>
        <v>0</v>
      </c>
      <c r="AI35" s="43"/>
    </row>
    <row r="36" spans="1:36" ht="27" hidden="1" customHeight="1">
      <c r="A36" s="35"/>
      <c r="B36" s="94">
        <v>11</v>
      </c>
      <c r="C36" s="95"/>
      <c r="D36" s="96">
        <v>12</v>
      </c>
      <c r="E36" s="95"/>
      <c r="F36" s="96">
        <v>13</v>
      </c>
      <c r="G36" s="95"/>
      <c r="H36" s="96">
        <v>14</v>
      </c>
      <c r="I36" s="95"/>
      <c r="J36" s="96">
        <v>15</v>
      </c>
      <c r="K36" s="95"/>
      <c r="L36" s="75">
        <v>16</v>
      </c>
      <c r="M36" s="74"/>
      <c r="N36" s="72">
        <v>17</v>
      </c>
      <c r="O36" s="73"/>
      <c r="P36" s="8"/>
      <c r="Q36" s="123" t="str">
        <f t="shared" si="0"/>
        <v/>
      </c>
      <c r="R36" s="124"/>
      <c r="S36" s="125" t="str">
        <f t="shared" si="1"/>
        <v/>
      </c>
      <c r="T36" s="124"/>
      <c r="U36" s="125" t="str">
        <f t="shared" si="2"/>
        <v/>
      </c>
      <c r="V36" s="124"/>
      <c r="W36" s="125" t="str">
        <f t="shared" si="3"/>
        <v/>
      </c>
      <c r="X36" s="126"/>
      <c r="Z36" s="48">
        <v>6</v>
      </c>
      <c r="AA36" s="48">
        <v>11</v>
      </c>
      <c r="AB36" s="48">
        <v>6</v>
      </c>
      <c r="AC36" s="48">
        <v>17</v>
      </c>
      <c r="AD36" s="43">
        <f t="shared" si="4"/>
        <v>611</v>
      </c>
      <c r="AE36" s="43">
        <f t="shared" si="5"/>
        <v>617</v>
      </c>
      <c r="AF36" s="43">
        <f t="shared" si="6"/>
        <v>0</v>
      </c>
      <c r="AG36" s="43">
        <f t="shared" si="7"/>
        <v>0</v>
      </c>
      <c r="AH36" s="43">
        <f t="shared" si="8"/>
        <v>0</v>
      </c>
      <c r="AI36" s="43"/>
    </row>
    <row r="37" spans="1:36" ht="27" customHeight="1">
      <c r="A37" s="35">
        <v>6</v>
      </c>
      <c r="B37" s="94">
        <v>18</v>
      </c>
      <c r="C37" s="95"/>
      <c r="D37" s="96">
        <v>19</v>
      </c>
      <c r="E37" s="95"/>
      <c r="F37" s="96">
        <v>20</v>
      </c>
      <c r="G37" s="95"/>
      <c r="H37" s="96">
        <v>21</v>
      </c>
      <c r="I37" s="95"/>
      <c r="J37" s="96">
        <v>22</v>
      </c>
      <c r="K37" s="95"/>
      <c r="L37" s="75">
        <v>23</v>
      </c>
      <c r="M37" s="74"/>
      <c r="N37" s="78">
        <v>24</v>
      </c>
      <c r="O37" s="79"/>
      <c r="P37" s="8"/>
      <c r="Q37" s="123" t="str">
        <f t="shared" si="0"/>
        <v/>
      </c>
      <c r="R37" s="124"/>
      <c r="S37" s="125" t="str">
        <f t="shared" si="1"/>
        <v/>
      </c>
      <c r="T37" s="124"/>
      <c r="U37" s="125" t="str">
        <f t="shared" si="2"/>
        <v/>
      </c>
      <c r="V37" s="124"/>
      <c r="W37" s="125" t="str">
        <f t="shared" si="3"/>
        <v/>
      </c>
      <c r="X37" s="126"/>
      <c r="Z37" s="48">
        <v>6</v>
      </c>
      <c r="AA37" s="48">
        <v>18</v>
      </c>
      <c r="AB37" s="48">
        <v>6</v>
      </c>
      <c r="AC37" s="48">
        <v>24</v>
      </c>
      <c r="AD37" s="43">
        <f t="shared" si="4"/>
        <v>618</v>
      </c>
      <c r="AE37" s="43">
        <f t="shared" si="5"/>
        <v>624</v>
      </c>
      <c r="AF37" s="43">
        <f t="shared" si="6"/>
        <v>0</v>
      </c>
      <c r="AG37" s="43">
        <f t="shared" si="7"/>
        <v>0</v>
      </c>
      <c r="AH37" s="43">
        <f t="shared" si="8"/>
        <v>0</v>
      </c>
      <c r="AI37" s="43"/>
    </row>
    <row r="38" spans="1:36" ht="27" customHeight="1">
      <c r="A38" s="35"/>
      <c r="B38" s="98">
        <v>25</v>
      </c>
      <c r="C38" s="97"/>
      <c r="D38" s="87">
        <v>26</v>
      </c>
      <c r="E38" s="97"/>
      <c r="F38" s="87">
        <v>27</v>
      </c>
      <c r="G38" s="97"/>
      <c r="H38" s="87">
        <v>28</v>
      </c>
      <c r="I38" s="97"/>
      <c r="J38" s="87">
        <v>29</v>
      </c>
      <c r="K38" s="97"/>
      <c r="L38" s="77">
        <v>30</v>
      </c>
      <c r="M38" s="79" t="s">
        <v>23</v>
      </c>
      <c r="N38" s="83">
        <v>1</v>
      </c>
      <c r="O38" s="81" t="s">
        <v>23</v>
      </c>
      <c r="P38" s="8"/>
      <c r="Q38" s="123" t="str">
        <f t="shared" si="0"/>
        <v>第1週</v>
      </c>
      <c r="R38" s="124"/>
      <c r="S38" s="125">
        <f t="shared" si="1"/>
        <v>2</v>
      </c>
      <c r="T38" s="124"/>
      <c r="U38" s="125" t="str">
        <f>IF(AG38=1,IF(S38&gt;=2,"○","×"),"")</f>
        <v>○</v>
      </c>
      <c r="V38" s="124"/>
      <c r="W38" s="125" t="str">
        <f>IF(AG38=1,IF(M38="○",IF(O38="○","○",IF(O38="●","○","×")),IF(M38="●",IF(O38="○","○",IF(O38="●","○","×")),"×")),"")</f>
        <v>○</v>
      </c>
      <c r="X38" s="126"/>
      <c r="Z38" s="48">
        <v>6</v>
      </c>
      <c r="AA38" s="48">
        <v>25</v>
      </c>
      <c r="AB38" s="48">
        <v>7</v>
      </c>
      <c r="AC38" s="48">
        <v>1</v>
      </c>
      <c r="AD38" s="43">
        <f t="shared" si="4"/>
        <v>625</v>
      </c>
      <c r="AE38" s="43">
        <f t="shared" si="5"/>
        <v>701</v>
      </c>
      <c r="AF38" s="43">
        <f>IF(AD$8&lt;=AE38,IF(AD38&lt;=AE$10,1,),)</f>
        <v>1</v>
      </c>
      <c r="AG38" s="43">
        <f t="shared" si="7"/>
        <v>1</v>
      </c>
      <c r="AH38" s="43">
        <f t="shared" si="8"/>
        <v>1</v>
      </c>
      <c r="AI38" s="43"/>
    </row>
    <row r="39" spans="1:36" ht="27" customHeight="1">
      <c r="A39" s="35">
        <v>7</v>
      </c>
      <c r="B39" s="91">
        <v>2</v>
      </c>
      <c r="C39" s="92"/>
      <c r="D39" s="93">
        <v>3</v>
      </c>
      <c r="E39" s="92"/>
      <c r="F39" s="93">
        <v>4</v>
      </c>
      <c r="G39" s="92"/>
      <c r="H39" s="93">
        <v>5</v>
      </c>
      <c r="I39" s="92"/>
      <c r="J39" s="93">
        <v>6</v>
      </c>
      <c r="K39" s="92"/>
      <c r="L39" s="71">
        <v>7</v>
      </c>
      <c r="M39" s="70"/>
      <c r="N39" s="72">
        <v>8</v>
      </c>
      <c r="O39" s="73" t="s">
        <v>23</v>
      </c>
      <c r="P39" s="13"/>
      <c r="Q39" s="123" t="str">
        <f t="shared" si="0"/>
        <v>第2週</v>
      </c>
      <c r="R39" s="124"/>
      <c r="S39" s="125">
        <f t="shared" si="1"/>
        <v>1</v>
      </c>
      <c r="T39" s="124"/>
      <c r="U39" s="125" t="str">
        <f t="shared" si="2"/>
        <v>×</v>
      </c>
      <c r="V39" s="124"/>
      <c r="W39" s="125" t="str">
        <f t="shared" si="3"/>
        <v>×</v>
      </c>
      <c r="X39" s="126"/>
      <c r="Z39" s="48">
        <v>7</v>
      </c>
      <c r="AA39" s="48">
        <v>2</v>
      </c>
      <c r="AB39" s="48">
        <v>7</v>
      </c>
      <c r="AC39" s="48">
        <v>8</v>
      </c>
      <c r="AD39" s="43">
        <f t="shared" si="4"/>
        <v>702</v>
      </c>
      <c r="AE39" s="43">
        <f t="shared" si="5"/>
        <v>708</v>
      </c>
      <c r="AF39" s="43">
        <f t="shared" si="6"/>
        <v>1</v>
      </c>
      <c r="AG39" s="43">
        <f t="shared" si="7"/>
        <v>1</v>
      </c>
      <c r="AH39" s="43">
        <f t="shared" si="8"/>
        <v>2</v>
      </c>
      <c r="AI39" s="43"/>
    </row>
    <row r="40" spans="1:36" ht="27" customHeight="1">
      <c r="A40" s="35"/>
      <c r="B40" s="94">
        <v>9</v>
      </c>
      <c r="C40" s="95"/>
      <c r="D40" s="96">
        <v>10</v>
      </c>
      <c r="E40" s="95"/>
      <c r="F40" s="96">
        <v>11</v>
      </c>
      <c r="G40" s="95"/>
      <c r="H40" s="96">
        <v>12</v>
      </c>
      <c r="I40" s="95"/>
      <c r="J40" s="96">
        <v>13</v>
      </c>
      <c r="K40" s="95"/>
      <c r="L40" s="75">
        <v>14</v>
      </c>
      <c r="M40" s="74"/>
      <c r="N40" s="72">
        <v>15</v>
      </c>
      <c r="O40" s="73"/>
      <c r="P40" s="13"/>
      <c r="Q40" s="123" t="str">
        <f t="shared" si="0"/>
        <v>第3週</v>
      </c>
      <c r="R40" s="124"/>
      <c r="S40" s="125">
        <f t="shared" si="1"/>
        <v>0</v>
      </c>
      <c r="T40" s="124"/>
      <c r="U40" s="125" t="str">
        <f t="shared" si="2"/>
        <v>×</v>
      </c>
      <c r="V40" s="124"/>
      <c r="W40" s="125" t="str">
        <f t="shared" si="3"/>
        <v>×</v>
      </c>
      <c r="X40" s="126"/>
      <c r="Z40" s="48">
        <v>7</v>
      </c>
      <c r="AA40" s="48">
        <v>9</v>
      </c>
      <c r="AB40" s="48">
        <v>7</v>
      </c>
      <c r="AC40" s="48">
        <v>15</v>
      </c>
      <c r="AD40" s="43">
        <f t="shared" si="4"/>
        <v>709</v>
      </c>
      <c r="AE40" s="43">
        <f t="shared" si="5"/>
        <v>715</v>
      </c>
      <c r="AF40" s="43">
        <f t="shared" si="6"/>
        <v>1</v>
      </c>
      <c r="AG40" s="43">
        <f t="shared" si="7"/>
        <v>1</v>
      </c>
      <c r="AH40" s="43">
        <f t="shared" si="8"/>
        <v>3</v>
      </c>
      <c r="AI40" s="43"/>
    </row>
    <row r="41" spans="1:36" ht="27" customHeight="1">
      <c r="A41" s="35"/>
      <c r="B41" s="82">
        <v>16</v>
      </c>
      <c r="C41" s="95"/>
      <c r="D41" s="96">
        <v>17</v>
      </c>
      <c r="E41" s="95"/>
      <c r="F41" s="96">
        <v>18</v>
      </c>
      <c r="G41" s="95"/>
      <c r="H41" s="96">
        <v>19</v>
      </c>
      <c r="I41" s="95"/>
      <c r="J41" s="96">
        <v>20</v>
      </c>
      <c r="K41" s="95" t="s">
        <v>24</v>
      </c>
      <c r="L41" s="75">
        <v>21</v>
      </c>
      <c r="M41" s="74" t="s">
        <v>23</v>
      </c>
      <c r="N41" s="72">
        <v>22</v>
      </c>
      <c r="O41" s="73" t="s">
        <v>23</v>
      </c>
      <c r="P41" s="13"/>
      <c r="Q41" s="123" t="str">
        <f t="shared" si="0"/>
        <v>第4週</v>
      </c>
      <c r="R41" s="124"/>
      <c r="S41" s="125">
        <f t="shared" si="1"/>
        <v>2</v>
      </c>
      <c r="T41" s="124"/>
      <c r="U41" s="125" t="str">
        <f t="shared" si="2"/>
        <v>○</v>
      </c>
      <c r="V41" s="124"/>
      <c r="W41" s="125" t="str">
        <f t="shared" si="3"/>
        <v>○</v>
      </c>
      <c r="X41" s="126"/>
      <c r="Z41" s="48">
        <v>7</v>
      </c>
      <c r="AA41" s="48">
        <v>16</v>
      </c>
      <c r="AB41" s="48">
        <v>7</v>
      </c>
      <c r="AC41" s="48">
        <v>22</v>
      </c>
      <c r="AD41" s="43">
        <f t="shared" si="4"/>
        <v>716</v>
      </c>
      <c r="AE41" s="43">
        <f t="shared" si="5"/>
        <v>722</v>
      </c>
      <c r="AF41" s="43">
        <f t="shared" si="6"/>
        <v>1</v>
      </c>
      <c r="AG41" s="43">
        <f t="shared" si="7"/>
        <v>1</v>
      </c>
      <c r="AH41" s="43">
        <f t="shared" si="8"/>
        <v>4</v>
      </c>
      <c r="AI41" s="43"/>
    </row>
    <row r="42" spans="1:36" s="3" customFormat="1" ht="27" customHeight="1">
      <c r="A42" s="35"/>
      <c r="B42" s="94">
        <v>23</v>
      </c>
      <c r="C42" s="95"/>
      <c r="D42" s="96">
        <v>24</v>
      </c>
      <c r="E42" s="95"/>
      <c r="F42" s="87">
        <v>25</v>
      </c>
      <c r="G42" s="97"/>
      <c r="H42" s="87">
        <v>26</v>
      </c>
      <c r="I42" s="97"/>
      <c r="J42" s="87">
        <v>27</v>
      </c>
      <c r="K42" s="97"/>
      <c r="L42" s="77">
        <v>28</v>
      </c>
      <c r="M42" s="76"/>
      <c r="N42" s="78">
        <v>29</v>
      </c>
      <c r="O42" s="79" t="s">
        <v>23</v>
      </c>
      <c r="P42" s="13"/>
      <c r="Q42" s="123" t="str">
        <f t="shared" si="0"/>
        <v>第5週</v>
      </c>
      <c r="R42" s="124"/>
      <c r="S42" s="125">
        <f t="shared" si="1"/>
        <v>2</v>
      </c>
      <c r="T42" s="124"/>
      <c r="U42" s="125" t="str">
        <f t="shared" si="2"/>
        <v>○</v>
      </c>
      <c r="V42" s="124"/>
      <c r="W42" s="125" t="str">
        <f t="shared" si="3"/>
        <v>×</v>
      </c>
      <c r="X42" s="126"/>
      <c r="Y42" s="36"/>
      <c r="Z42" s="48">
        <v>7</v>
      </c>
      <c r="AA42" s="48">
        <v>23</v>
      </c>
      <c r="AB42" s="48">
        <v>7</v>
      </c>
      <c r="AC42" s="48">
        <v>29</v>
      </c>
      <c r="AD42" s="43">
        <f t="shared" si="4"/>
        <v>723</v>
      </c>
      <c r="AE42" s="43">
        <f t="shared" si="5"/>
        <v>729</v>
      </c>
      <c r="AF42" s="43">
        <f>IF(AD$8&lt;=AE42,IF(AD42&lt;=AE$10,1,),)</f>
        <v>1</v>
      </c>
      <c r="AG42" s="43">
        <f t="shared" si="7"/>
        <v>1</v>
      </c>
      <c r="AH42" s="43">
        <f t="shared" si="8"/>
        <v>5</v>
      </c>
      <c r="AI42" s="43"/>
      <c r="AJ42" s="37"/>
    </row>
    <row r="43" spans="1:36" s="3" customFormat="1" ht="27" customHeight="1">
      <c r="A43" s="35"/>
      <c r="B43" s="101">
        <v>30</v>
      </c>
      <c r="C43" s="97"/>
      <c r="D43" s="87">
        <v>31</v>
      </c>
      <c r="E43" s="99"/>
      <c r="F43" s="100">
        <v>1</v>
      </c>
      <c r="G43" s="92"/>
      <c r="H43" s="93">
        <v>2</v>
      </c>
      <c r="I43" s="92" t="s">
        <v>9</v>
      </c>
      <c r="J43" s="93">
        <v>3</v>
      </c>
      <c r="K43" s="92" t="s">
        <v>9</v>
      </c>
      <c r="L43" s="71">
        <v>4</v>
      </c>
      <c r="M43" s="70"/>
      <c r="N43" s="80">
        <v>5</v>
      </c>
      <c r="O43" s="81"/>
      <c r="P43" s="13"/>
      <c r="Q43" s="123" t="str">
        <f t="shared" si="0"/>
        <v>第6週</v>
      </c>
      <c r="R43" s="124"/>
      <c r="S43" s="125">
        <f t="shared" si="1"/>
        <v>2</v>
      </c>
      <c r="T43" s="124"/>
      <c r="U43" s="125" t="str">
        <f t="shared" si="2"/>
        <v>○</v>
      </c>
      <c r="V43" s="124"/>
      <c r="W43" s="125" t="str">
        <f t="shared" si="3"/>
        <v>×</v>
      </c>
      <c r="X43" s="126"/>
      <c r="Y43" s="36"/>
      <c r="Z43" s="48">
        <v>7</v>
      </c>
      <c r="AA43" s="48">
        <v>30</v>
      </c>
      <c r="AB43" s="48">
        <v>8</v>
      </c>
      <c r="AC43" s="48">
        <v>5</v>
      </c>
      <c r="AD43" s="43">
        <f t="shared" si="4"/>
        <v>730</v>
      </c>
      <c r="AE43" s="43">
        <f t="shared" si="5"/>
        <v>805</v>
      </c>
      <c r="AF43" s="43">
        <f t="shared" si="6"/>
        <v>1</v>
      </c>
      <c r="AG43" s="43">
        <f t="shared" si="7"/>
        <v>1</v>
      </c>
      <c r="AH43" s="43">
        <f t="shared" si="8"/>
        <v>6</v>
      </c>
      <c r="AI43" s="43"/>
      <c r="AJ43" s="37"/>
    </row>
    <row r="44" spans="1:36" s="3" customFormat="1" ht="27" customHeight="1">
      <c r="A44" s="35">
        <v>8</v>
      </c>
      <c r="B44" s="102">
        <v>6</v>
      </c>
      <c r="C44" s="92"/>
      <c r="D44" s="93">
        <v>7</v>
      </c>
      <c r="E44" s="92"/>
      <c r="F44" s="96">
        <v>8</v>
      </c>
      <c r="G44" s="95"/>
      <c r="H44" s="96">
        <v>9</v>
      </c>
      <c r="I44" s="95"/>
      <c r="J44" s="96">
        <v>10</v>
      </c>
      <c r="K44" s="95"/>
      <c r="L44" s="72">
        <v>11</v>
      </c>
      <c r="M44" s="74"/>
      <c r="N44" s="72">
        <v>12</v>
      </c>
      <c r="O44" s="73"/>
      <c r="P44" s="13"/>
      <c r="Q44" s="123" t="str">
        <f t="shared" si="0"/>
        <v>第7週</v>
      </c>
      <c r="R44" s="124"/>
      <c r="S44" s="125">
        <f t="shared" si="1"/>
        <v>2</v>
      </c>
      <c r="T44" s="124"/>
      <c r="U44" s="125" t="str">
        <f t="shared" si="2"/>
        <v>○</v>
      </c>
      <c r="V44" s="124"/>
      <c r="W44" s="125" t="str">
        <f t="shared" si="3"/>
        <v>×</v>
      </c>
      <c r="X44" s="126"/>
      <c r="Y44" s="36"/>
      <c r="Z44" s="48">
        <v>8</v>
      </c>
      <c r="AA44" s="48">
        <v>6</v>
      </c>
      <c r="AB44" s="48">
        <v>8</v>
      </c>
      <c r="AC44" s="48">
        <v>12</v>
      </c>
      <c r="AD44" s="43">
        <f t="shared" si="4"/>
        <v>806</v>
      </c>
      <c r="AE44" s="43">
        <f t="shared" si="5"/>
        <v>812</v>
      </c>
      <c r="AF44" s="43">
        <f t="shared" si="6"/>
        <v>1</v>
      </c>
      <c r="AG44" s="43">
        <f t="shared" si="7"/>
        <v>1</v>
      </c>
      <c r="AH44" s="43">
        <f t="shared" si="8"/>
        <v>7</v>
      </c>
      <c r="AI44" s="43"/>
      <c r="AJ44" s="37"/>
    </row>
    <row r="45" spans="1:36" s="3" customFormat="1" ht="27" customHeight="1">
      <c r="A45" s="35"/>
      <c r="B45" s="94">
        <v>13</v>
      </c>
      <c r="C45" s="95" t="s">
        <v>10</v>
      </c>
      <c r="D45" s="96">
        <v>14</v>
      </c>
      <c r="E45" s="95" t="s">
        <v>10</v>
      </c>
      <c r="F45" s="96">
        <v>15</v>
      </c>
      <c r="G45" s="95" t="s">
        <v>11</v>
      </c>
      <c r="H45" s="96">
        <v>16</v>
      </c>
      <c r="I45" s="95"/>
      <c r="J45" s="96">
        <v>17</v>
      </c>
      <c r="K45" s="95"/>
      <c r="L45" s="75">
        <v>18</v>
      </c>
      <c r="M45" s="74" t="s">
        <v>9</v>
      </c>
      <c r="N45" s="72">
        <v>19</v>
      </c>
      <c r="O45" s="73" t="s">
        <v>9</v>
      </c>
      <c r="P45" s="13"/>
      <c r="Q45" s="123" t="str">
        <f t="shared" si="0"/>
        <v>第8週</v>
      </c>
      <c r="R45" s="124"/>
      <c r="S45" s="125">
        <f t="shared" si="1"/>
        <v>2</v>
      </c>
      <c r="T45" s="124"/>
      <c r="U45" s="125" t="str">
        <f t="shared" si="2"/>
        <v>○</v>
      </c>
      <c r="V45" s="124"/>
      <c r="W45" s="125" t="str">
        <f t="shared" si="3"/>
        <v>○</v>
      </c>
      <c r="X45" s="126"/>
      <c r="Y45" s="36"/>
      <c r="Z45" s="48">
        <v>8</v>
      </c>
      <c r="AA45" s="48">
        <v>13</v>
      </c>
      <c r="AB45" s="48">
        <v>8</v>
      </c>
      <c r="AC45" s="48">
        <v>19</v>
      </c>
      <c r="AD45" s="43">
        <f t="shared" si="4"/>
        <v>813</v>
      </c>
      <c r="AE45" s="43">
        <f t="shared" si="5"/>
        <v>819</v>
      </c>
      <c r="AF45" s="43">
        <f t="shared" si="6"/>
        <v>1</v>
      </c>
      <c r="AG45" s="43">
        <f t="shared" si="7"/>
        <v>1</v>
      </c>
      <c r="AH45" s="43">
        <f t="shared" si="8"/>
        <v>8</v>
      </c>
      <c r="AI45" s="43"/>
      <c r="AJ45" s="37"/>
    </row>
    <row r="46" spans="1:36" s="3" customFormat="1" ht="27" customHeight="1">
      <c r="A46" s="35"/>
      <c r="B46" s="94">
        <v>20</v>
      </c>
      <c r="C46" s="95"/>
      <c r="D46" s="96">
        <v>21</v>
      </c>
      <c r="E46" s="95"/>
      <c r="F46" s="96">
        <v>22</v>
      </c>
      <c r="G46" s="95"/>
      <c r="H46" s="96">
        <v>23</v>
      </c>
      <c r="I46" s="95"/>
      <c r="J46" s="96">
        <v>24</v>
      </c>
      <c r="K46" s="95"/>
      <c r="L46" s="77">
        <v>25</v>
      </c>
      <c r="M46" s="76" t="s">
        <v>9</v>
      </c>
      <c r="N46" s="78">
        <v>26</v>
      </c>
      <c r="O46" s="79"/>
      <c r="P46" s="13"/>
      <c r="Q46" s="123" t="str">
        <f t="shared" si="0"/>
        <v>第9週</v>
      </c>
      <c r="R46" s="124"/>
      <c r="S46" s="125">
        <f t="shared" si="1"/>
        <v>2</v>
      </c>
      <c r="T46" s="124"/>
      <c r="U46" s="125" t="str">
        <f t="shared" si="2"/>
        <v>○</v>
      </c>
      <c r="V46" s="124"/>
      <c r="W46" s="125" t="str">
        <f t="shared" si="3"/>
        <v>×</v>
      </c>
      <c r="X46" s="126"/>
      <c r="Y46" s="36"/>
      <c r="Z46" s="48">
        <v>8</v>
      </c>
      <c r="AA46" s="48">
        <v>20</v>
      </c>
      <c r="AB46" s="48">
        <v>8</v>
      </c>
      <c r="AC46" s="48">
        <v>26</v>
      </c>
      <c r="AD46" s="43">
        <f t="shared" si="4"/>
        <v>820</v>
      </c>
      <c r="AE46" s="43">
        <f t="shared" si="5"/>
        <v>826</v>
      </c>
      <c r="AF46" s="43">
        <f t="shared" si="6"/>
        <v>1</v>
      </c>
      <c r="AG46" s="43">
        <f t="shared" si="7"/>
        <v>1</v>
      </c>
      <c r="AH46" s="43">
        <f t="shared" si="8"/>
        <v>9</v>
      </c>
      <c r="AI46" s="43"/>
      <c r="AJ46" s="37"/>
    </row>
    <row r="47" spans="1:36" s="3" customFormat="1" ht="27" customHeight="1">
      <c r="A47" s="35"/>
      <c r="B47" s="101">
        <v>27</v>
      </c>
      <c r="C47" s="97"/>
      <c r="D47" s="87">
        <v>28</v>
      </c>
      <c r="E47" s="97"/>
      <c r="F47" s="87">
        <v>29</v>
      </c>
      <c r="G47" s="97"/>
      <c r="H47" s="87">
        <v>30</v>
      </c>
      <c r="I47" s="97"/>
      <c r="J47" s="87">
        <v>31</v>
      </c>
      <c r="K47" s="99"/>
      <c r="L47" s="85">
        <v>1</v>
      </c>
      <c r="M47" s="70" t="s">
        <v>9</v>
      </c>
      <c r="N47" s="80">
        <v>2</v>
      </c>
      <c r="O47" s="81" t="s">
        <v>9</v>
      </c>
      <c r="P47" s="13"/>
      <c r="Q47" s="123" t="str">
        <f t="shared" si="0"/>
        <v>第10週</v>
      </c>
      <c r="R47" s="124"/>
      <c r="S47" s="125">
        <f t="shared" si="1"/>
        <v>2</v>
      </c>
      <c r="T47" s="124"/>
      <c r="U47" s="125" t="str">
        <f t="shared" si="2"/>
        <v>○</v>
      </c>
      <c r="V47" s="124"/>
      <c r="W47" s="125" t="str">
        <f t="shared" si="3"/>
        <v>○</v>
      </c>
      <c r="X47" s="126"/>
      <c r="Y47" s="36"/>
      <c r="Z47" s="48">
        <v>8</v>
      </c>
      <c r="AA47" s="48">
        <v>27</v>
      </c>
      <c r="AB47" s="48">
        <v>9</v>
      </c>
      <c r="AC47" s="48">
        <v>2</v>
      </c>
      <c r="AD47" s="43">
        <f t="shared" si="4"/>
        <v>827</v>
      </c>
      <c r="AE47" s="43">
        <f t="shared" si="5"/>
        <v>902</v>
      </c>
      <c r="AF47" s="43">
        <f t="shared" si="6"/>
        <v>1</v>
      </c>
      <c r="AG47" s="43">
        <f t="shared" si="7"/>
        <v>1</v>
      </c>
      <c r="AH47" s="43">
        <f t="shared" si="8"/>
        <v>10</v>
      </c>
      <c r="AI47" s="43"/>
      <c r="AJ47" s="37"/>
    </row>
    <row r="48" spans="1:36" s="3" customFormat="1" ht="27" customHeight="1">
      <c r="A48" s="35">
        <v>9</v>
      </c>
      <c r="B48" s="102">
        <v>3</v>
      </c>
      <c r="C48" s="92"/>
      <c r="D48" s="93">
        <v>4</v>
      </c>
      <c r="E48" s="92"/>
      <c r="F48" s="93">
        <v>5</v>
      </c>
      <c r="G48" s="92"/>
      <c r="H48" s="93">
        <v>6</v>
      </c>
      <c r="I48" s="92"/>
      <c r="J48" s="93">
        <v>7</v>
      </c>
      <c r="K48" s="92"/>
      <c r="L48" s="75">
        <v>8</v>
      </c>
      <c r="M48" s="74" t="s">
        <v>9</v>
      </c>
      <c r="N48" s="72">
        <v>9</v>
      </c>
      <c r="O48" s="73" t="s">
        <v>9</v>
      </c>
      <c r="P48" s="13"/>
      <c r="Q48" s="123" t="str">
        <f t="shared" si="0"/>
        <v>第11週</v>
      </c>
      <c r="R48" s="124"/>
      <c r="S48" s="125">
        <f t="shared" si="1"/>
        <v>2</v>
      </c>
      <c r="T48" s="124"/>
      <c r="U48" s="125" t="str">
        <f t="shared" si="2"/>
        <v>○</v>
      </c>
      <c r="V48" s="124"/>
      <c r="W48" s="125" t="str">
        <f t="shared" si="3"/>
        <v>○</v>
      </c>
      <c r="X48" s="126"/>
      <c r="Y48" s="36"/>
      <c r="Z48" s="48">
        <v>9</v>
      </c>
      <c r="AA48" s="48">
        <v>3</v>
      </c>
      <c r="AB48" s="48">
        <v>9</v>
      </c>
      <c r="AC48" s="48">
        <v>9</v>
      </c>
      <c r="AD48" s="43">
        <f t="shared" si="4"/>
        <v>903</v>
      </c>
      <c r="AE48" s="43">
        <f t="shared" si="5"/>
        <v>909</v>
      </c>
      <c r="AF48" s="43">
        <f t="shared" si="6"/>
        <v>1</v>
      </c>
      <c r="AG48" s="43">
        <f t="shared" si="7"/>
        <v>1</v>
      </c>
      <c r="AH48" s="43">
        <f t="shared" si="8"/>
        <v>11</v>
      </c>
      <c r="AI48" s="43"/>
      <c r="AJ48" s="37"/>
    </row>
    <row r="49" spans="1:37" s="3" customFormat="1" ht="27" customHeight="1">
      <c r="A49" s="35"/>
      <c r="B49" s="94">
        <v>10</v>
      </c>
      <c r="C49" s="95"/>
      <c r="D49" s="96">
        <v>11</v>
      </c>
      <c r="E49" s="95"/>
      <c r="F49" s="96">
        <v>12</v>
      </c>
      <c r="G49" s="95"/>
      <c r="H49" s="96">
        <v>13</v>
      </c>
      <c r="I49" s="95"/>
      <c r="J49" s="96">
        <v>14</v>
      </c>
      <c r="K49" s="95"/>
      <c r="L49" s="75">
        <v>15</v>
      </c>
      <c r="M49" s="74" t="s">
        <v>9</v>
      </c>
      <c r="N49" s="72">
        <v>16</v>
      </c>
      <c r="O49" s="73" t="s">
        <v>9</v>
      </c>
      <c r="P49" s="13"/>
      <c r="Q49" s="123" t="str">
        <f t="shared" si="0"/>
        <v>第12週</v>
      </c>
      <c r="R49" s="124"/>
      <c r="S49" s="125">
        <f t="shared" si="1"/>
        <v>2</v>
      </c>
      <c r="T49" s="124"/>
      <c r="U49" s="125" t="str">
        <f t="shared" si="2"/>
        <v>○</v>
      </c>
      <c r="V49" s="124"/>
      <c r="W49" s="125" t="str">
        <f t="shared" si="3"/>
        <v>○</v>
      </c>
      <c r="X49" s="126"/>
      <c r="Y49" s="36"/>
      <c r="Z49" s="48">
        <v>9</v>
      </c>
      <c r="AA49" s="48">
        <v>10</v>
      </c>
      <c r="AB49" s="48">
        <v>9</v>
      </c>
      <c r="AC49" s="48">
        <v>16</v>
      </c>
      <c r="AD49" s="43">
        <f t="shared" si="4"/>
        <v>910</v>
      </c>
      <c r="AE49" s="43">
        <f t="shared" si="5"/>
        <v>916</v>
      </c>
      <c r="AF49" s="43">
        <f t="shared" si="6"/>
        <v>1</v>
      </c>
      <c r="AG49" s="43">
        <f t="shared" si="7"/>
        <v>1</v>
      </c>
      <c r="AH49" s="43">
        <f t="shared" si="8"/>
        <v>12</v>
      </c>
      <c r="AI49" s="43"/>
      <c r="AJ49" s="37"/>
    </row>
    <row r="50" spans="1:37" s="3" customFormat="1" ht="27" customHeight="1">
      <c r="A50" s="35"/>
      <c r="B50" s="82">
        <v>17</v>
      </c>
      <c r="C50" s="95"/>
      <c r="D50" s="96">
        <v>18</v>
      </c>
      <c r="E50" s="95"/>
      <c r="F50" s="96">
        <v>19</v>
      </c>
      <c r="G50" s="95"/>
      <c r="H50" s="96">
        <v>20</v>
      </c>
      <c r="I50" s="95"/>
      <c r="J50" s="96">
        <v>21</v>
      </c>
      <c r="K50" s="95"/>
      <c r="L50" s="75">
        <v>22</v>
      </c>
      <c r="M50" s="74" t="s">
        <v>9</v>
      </c>
      <c r="N50" s="72">
        <v>23</v>
      </c>
      <c r="O50" s="73" t="s">
        <v>9</v>
      </c>
      <c r="P50" s="13"/>
      <c r="Q50" s="123" t="str">
        <f t="shared" si="0"/>
        <v>第13週</v>
      </c>
      <c r="R50" s="124"/>
      <c r="S50" s="125">
        <f t="shared" si="1"/>
        <v>2</v>
      </c>
      <c r="T50" s="124"/>
      <c r="U50" s="125" t="str">
        <f t="shared" si="2"/>
        <v>○</v>
      </c>
      <c r="V50" s="124"/>
      <c r="W50" s="125" t="str">
        <f t="shared" si="3"/>
        <v>○</v>
      </c>
      <c r="X50" s="126"/>
      <c r="Y50" s="36"/>
      <c r="Z50" s="48">
        <v>9</v>
      </c>
      <c r="AA50" s="48">
        <v>17</v>
      </c>
      <c r="AB50" s="48">
        <v>9</v>
      </c>
      <c r="AC50" s="48">
        <v>23</v>
      </c>
      <c r="AD50" s="43">
        <f t="shared" si="4"/>
        <v>917</v>
      </c>
      <c r="AE50" s="43">
        <f t="shared" si="5"/>
        <v>923</v>
      </c>
      <c r="AF50" s="43">
        <f t="shared" si="6"/>
        <v>1</v>
      </c>
      <c r="AG50" s="43">
        <f t="shared" si="7"/>
        <v>1</v>
      </c>
      <c r="AH50" s="43">
        <f t="shared" si="8"/>
        <v>13</v>
      </c>
      <c r="AI50" s="43"/>
      <c r="AJ50" s="37"/>
    </row>
    <row r="51" spans="1:37" s="3" customFormat="1" ht="27" customHeight="1">
      <c r="A51" s="35"/>
      <c r="B51" s="84">
        <v>24</v>
      </c>
      <c r="C51" s="97"/>
      <c r="D51" s="87">
        <v>25</v>
      </c>
      <c r="E51" s="97"/>
      <c r="F51" s="87">
        <v>26</v>
      </c>
      <c r="G51" s="97"/>
      <c r="H51" s="87">
        <v>27</v>
      </c>
      <c r="I51" s="97"/>
      <c r="J51" s="87">
        <v>28</v>
      </c>
      <c r="K51" s="97"/>
      <c r="L51" s="77">
        <v>29</v>
      </c>
      <c r="M51" s="76"/>
      <c r="N51" s="78">
        <v>30</v>
      </c>
      <c r="O51" s="79"/>
      <c r="P51" s="13"/>
      <c r="Q51" s="123" t="str">
        <f t="shared" si="0"/>
        <v/>
      </c>
      <c r="R51" s="124"/>
      <c r="S51" s="125" t="str">
        <f t="shared" si="1"/>
        <v/>
      </c>
      <c r="T51" s="124"/>
      <c r="U51" s="125" t="str">
        <f t="shared" si="2"/>
        <v/>
      </c>
      <c r="V51" s="124"/>
      <c r="W51" s="125" t="str">
        <f t="shared" si="3"/>
        <v/>
      </c>
      <c r="X51" s="126"/>
      <c r="Y51" s="36"/>
      <c r="Z51" s="48">
        <v>9</v>
      </c>
      <c r="AA51" s="48">
        <v>24</v>
      </c>
      <c r="AB51" s="48">
        <v>9</v>
      </c>
      <c r="AC51" s="48">
        <v>30</v>
      </c>
      <c r="AD51" s="43">
        <f t="shared" si="4"/>
        <v>924</v>
      </c>
      <c r="AE51" s="43">
        <f t="shared" si="5"/>
        <v>930</v>
      </c>
      <c r="AF51" s="43">
        <f t="shared" si="6"/>
        <v>1</v>
      </c>
      <c r="AG51" s="43">
        <f t="shared" si="7"/>
        <v>0</v>
      </c>
      <c r="AH51" s="43">
        <f t="shared" si="8"/>
        <v>0</v>
      </c>
      <c r="AI51" s="43"/>
      <c r="AJ51" s="37"/>
    </row>
    <row r="52" spans="1:37" s="3" customFormat="1" ht="27" customHeight="1">
      <c r="A52" s="35">
        <v>10</v>
      </c>
      <c r="B52" s="102">
        <v>1</v>
      </c>
      <c r="C52" s="92"/>
      <c r="D52" s="93">
        <v>2</v>
      </c>
      <c r="E52" s="92"/>
      <c r="F52" s="93">
        <v>3</v>
      </c>
      <c r="G52" s="92"/>
      <c r="H52" s="93">
        <v>4</v>
      </c>
      <c r="I52" s="92"/>
      <c r="J52" s="93">
        <v>5</v>
      </c>
      <c r="K52" s="92"/>
      <c r="L52" s="71">
        <v>6</v>
      </c>
      <c r="M52" s="70"/>
      <c r="N52" s="80">
        <v>7</v>
      </c>
      <c r="O52" s="81"/>
      <c r="P52" s="13"/>
      <c r="Q52" s="123" t="str">
        <f t="shared" si="0"/>
        <v/>
      </c>
      <c r="R52" s="124"/>
      <c r="S52" s="125" t="str">
        <f t="shared" si="1"/>
        <v/>
      </c>
      <c r="T52" s="124"/>
      <c r="U52" s="125" t="str">
        <f t="shared" si="2"/>
        <v/>
      </c>
      <c r="V52" s="124"/>
      <c r="W52" s="125" t="str">
        <f t="shared" si="3"/>
        <v/>
      </c>
      <c r="X52" s="126"/>
      <c r="Y52" s="36"/>
      <c r="Z52" s="48">
        <v>10</v>
      </c>
      <c r="AA52" s="48">
        <v>1</v>
      </c>
      <c r="AB52" s="48">
        <v>10</v>
      </c>
      <c r="AC52" s="48">
        <v>7</v>
      </c>
      <c r="AD52" s="43">
        <f t="shared" si="4"/>
        <v>1001</v>
      </c>
      <c r="AE52" s="43">
        <f t="shared" si="5"/>
        <v>1007</v>
      </c>
      <c r="AF52" s="43">
        <f t="shared" si="6"/>
        <v>0</v>
      </c>
      <c r="AG52" s="43">
        <f t="shared" si="7"/>
        <v>0</v>
      </c>
      <c r="AH52" s="43">
        <f t="shared" si="8"/>
        <v>0</v>
      </c>
      <c r="AI52" s="43"/>
      <c r="AJ52" s="37"/>
    </row>
    <row r="53" spans="1:37" s="3" customFormat="1" ht="27" customHeight="1">
      <c r="A53" s="35"/>
      <c r="B53" s="82">
        <v>8</v>
      </c>
      <c r="C53" s="95"/>
      <c r="D53" s="96">
        <v>9</v>
      </c>
      <c r="E53" s="95"/>
      <c r="F53" s="96">
        <v>10</v>
      </c>
      <c r="G53" s="95"/>
      <c r="H53" s="96">
        <v>11</v>
      </c>
      <c r="I53" s="95"/>
      <c r="J53" s="96">
        <v>12</v>
      </c>
      <c r="K53" s="95"/>
      <c r="L53" s="75">
        <v>13</v>
      </c>
      <c r="M53" s="74"/>
      <c r="N53" s="72">
        <v>14</v>
      </c>
      <c r="O53" s="73"/>
      <c r="P53" s="13"/>
      <c r="Q53" s="123" t="str">
        <f t="shared" si="0"/>
        <v/>
      </c>
      <c r="R53" s="124"/>
      <c r="S53" s="125" t="str">
        <f>IF(AG53=1,COUNTIF(B52:O52,"▽")+COUNTIF(B53:O53,"○")+COUNTIF(#REF!,"△")+COUNTIF(B52:O52,"▼")+COUNTIF(B53:O53,"●")+COUNTIF(#REF!,"▲"),"")</f>
        <v/>
      </c>
      <c r="T53" s="124"/>
      <c r="U53" s="125" t="str">
        <f t="shared" si="2"/>
        <v/>
      </c>
      <c r="V53" s="124"/>
      <c r="W53" s="125" t="str">
        <f t="shared" si="3"/>
        <v/>
      </c>
      <c r="X53" s="126"/>
      <c r="Y53" s="36"/>
      <c r="Z53" s="48">
        <v>10</v>
      </c>
      <c r="AA53" s="48">
        <v>8</v>
      </c>
      <c r="AB53" s="48">
        <v>10</v>
      </c>
      <c r="AC53" s="48">
        <v>14</v>
      </c>
      <c r="AD53" s="43">
        <f t="shared" si="4"/>
        <v>1008</v>
      </c>
      <c r="AE53" s="43">
        <f t="shared" si="5"/>
        <v>1014</v>
      </c>
      <c r="AF53" s="43">
        <f t="shared" si="6"/>
        <v>0</v>
      </c>
      <c r="AG53" s="43">
        <f>IF(AF53=1,IF(#REF!=1,1,0),0)</f>
        <v>0</v>
      </c>
      <c r="AH53" s="43">
        <f t="shared" si="8"/>
        <v>0</v>
      </c>
      <c r="AI53" s="43"/>
      <c r="AJ53" s="37"/>
    </row>
    <row r="54" spans="1:37" s="64" customFormat="1">
      <c r="A54" s="50"/>
      <c r="B54" s="8" t="s">
        <v>25</v>
      </c>
      <c r="C54" s="58"/>
      <c r="D54" s="58"/>
      <c r="E54" s="58"/>
      <c r="F54" s="58"/>
      <c r="G54" s="58"/>
      <c r="H54" s="58"/>
      <c r="I54" s="58"/>
      <c r="J54" s="58"/>
      <c r="K54" s="58"/>
      <c r="L54" s="59"/>
      <c r="M54" s="59"/>
      <c r="N54" s="60"/>
      <c r="O54" s="60"/>
      <c r="P54" s="61"/>
      <c r="Q54" s="50"/>
      <c r="R54" s="50"/>
      <c r="S54" s="62"/>
      <c r="T54" s="62"/>
      <c r="U54" s="62"/>
      <c r="V54" s="62"/>
      <c r="W54" s="62"/>
      <c r="X54" s="62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37"/>
      <c r="AK54" s="3"/>
    </row>
    <row r="55" spans="1:37" s="64" customFormat="1">
      <c r="A55" s="50"/>
      <c r="B55" s="8" t="s">
        <v>26</v>
      </c>
      <c r="C55" s="58"/>
      <c r="D55" s="58"/>
      <c r="E55" s="58"/>
      <c r="F55" s="58"/>
      <c r="G55" s="58"/>
      <c r="H55" s="58"/>
      <c r="I55" s="58"/>
      <c r="J55" s="58"/>
      <c r="K55" s="58"/>
      <c r="L55" s="59"/>
      <c r="M55" s="59"/>
      <c r="N55" s="60"/>
      <c r="O55" s="60"/>
      <c r="P55" s="61"/>
      <c r="Q55" s="50"/>
      <c r="R55" s="50"/>
      <c r="S55" s="62"/>
      <c r="T55" s="62"/>
      <c r="U55" s="62"/>
      <c r="V55" s="62"/>
      <c r="W55" s="62"/>
      <c r="X55" s="62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37"/>
      <c r="AK55" s="3"/>
    </row>
    <row r="56" spans="1:37" s="64" customFormat="1">
      <c r="A56" s="50"/>
      <c r="B56" s="173" t="s">
        <v>51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37"/>
      <c r="AK56" s="3"/>
    </row>
    <row r="57" spans="1:37" s="64" customFormat="1">
      <c r="A57" s="50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37"/>
      <c r="AK57" s="3"/>
    </row>
    <row r="58" spans="1:37" s="64" customFormat="1">
      <c r="A58" s="50"/>
      <c r="B58" s="8" t="s">
        <v>27</v>
      </c>
      <c r="C58" s="58"/>
      <c r="D58" s="58"/>
      <c r="E58" s="58"/>
      <c r="F58" s="58"/>
      <c r="G58" s="58"/>
      <c r="H58" s="58"/>
      <c r="I58" s="58"/>
      <c r="J58" s="58"/>
      <c r="K58" s="58"/>
      <c r="L58" s="59"/>
      <c r="M58" s="59"/>
      <c r="N58" s="60"/>
      <c r="O58" s="60"/>
      <c r="P58" s="61"/>
      <c r="Q58" s="50"/>
      <c r="R58" s="50"/>
      <c r="S58" s="62"/>
      <c r="T58" s="62"/>
      <c r="U58" s="62"/>
      <c r="V58" s="62"/>
      <c r="W58" s="62"/>
      <c r="X58" s="62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37"/>
      <c r="AK58" s="3"/>
    </row>
    <row r="59" spans="1:37" s="64" customFormat="1">
      <c r="A59" s="50"/>
      <c r="B59" s="117" t="s">
        <v>37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37"/>
      <c r="AK59" s="3"/>
    </row>
    <row r="60" spans="1:37" s="3" customFormat="1">
      <c r="A60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</row>
    <row r="61" spans="1:37" s="3" customFormat="1">
      <c r="A6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33"/>
      <c r="Q61" s="33"/>
      <c r="R61" s="33"/>
      <c r="S61" s="33"/>
      <c r="T61" s="33"/>
      <c r="U61" s="33"/>
      <c r="V61" s="33"/>
      <c r="W61" s="33"/>
      <c r="X61" s="33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</row>
    <row r="62" spans="1:37" s="3" customFormat="1">
      <c r="A62"/>
      <c r="B62" s="52"/>
      <c r="C62" s="9"/>
      <c r="D62" s="9"/>
      <c r="E62" s="9"/>
      <c r="F62" s="9"/>
      <c r="G62" s="9"/>
      <c r="H62" s="9"/>
      <c r="I62" s="9"/>
      <c r="J62" s="9"/>
      <c r="K62" s="9"/>
      <c r="L62" s="53"/>
      <c r="M62" s="53"/>
      <c r="N62" s="54"/>
      <c r="O62" s="54"/>
      <c r="P62" s="13"/>
      <c r="Q62"/>
      <c r="R62"/>
      <c r="S62" s="6"/>
      <c r="T62" s="6"/>
      <c r="U62" s="6"/>
      <c r="V62" s="6"/>
      <c r="W62" s="6"/>
      <c r="X62" s="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</row>
    <row r="63" spans="1:37" s="3" customFormat="1">
      <c r="A63"/>
      <c r="B63" s="9"/>
      <c r="C63" s="9"/>
      <c r="D63" s="9"/>
      <c r="E63" s="9"/>
      <c r="F63" s="9"/>
      <c r="G63" s="9"/>
      <c r="H63" s="9"/>
      <c r="I63" s="9"/>
      <c r="J63" s="9"/>
      <c r="K63" s="9"/>
      <c r="L63" s="53"/>
      <c r="M63" s="53"/>
      <c r="N63" s="54"/>
      <c r="O63" s="54"/>
      <c r="P63" s="13"/>
      <c r="Q63"/>
      <c r="R63"/>
      <c r="S63" s="6"/>
      <c r="T63" s="6"/>
      <c r="U63" s="6"/>
      <c r="V63" s="6"/>
      <c r="W63" s="6"/>
      <c r="X63" s="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</row>
    <row r="64" spans="1:37" s="3" customFormat="1">
      <c r="A64"/>
      <c r="B64" s="9"/>
      <c r="C64" s="9"/>
      <c r="D64" s="9"/>
      <c r="E64" s="9"/>
      <c r="F64" s="9"/>
      <c r="G64" s="9"/>
      <c r="H64" s="9"/>
      <c r="I64" s="9"/>
      <c r="J64" s="9"/>
      <c r="K64" s="9"/>
      <c r="L64" s="53"/>
      <c r="M64" s="53"/>
      <c r="N64" s="54"/>
      <c r="O64" s="54"/>
      <c r="P64" s="13"/>
      <c r="Q64"/>
      <c r="R64"/>
      <c r="S64" s="6"/>
      <c r="T64" s="6"/>
      <c r="U64" s="6"/>
      <c r="V64" s="6"/>
      <c r="W64" s="6"/>
      <c r="X64" s="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</row>
    <row r="65" spans="1:37" s="3" customFormat="1">
      <c r="A65"/>
      <c r="B65" s="9"/>
      <c r="C65" s="9"/>
      <c r="D65" s="9"/>
      <c r="E65" s="9"/>
      <c r="F65" s="9"/>
      <c r="G65" s="9"/>
      <c r="H65" s="9"/>
      <c r="I65" s="9"/>
      <c r="J65" s="9"/>
      <c r="K65" s="9"/>
      <c r="L65" s="53"/>
      <c r="M65" s="53"/>
      <c r="N65" s="54"/>
      <c r="O65" s="54"/>
      <c r="P65" s="13"/>
      <c r="Q65"/>
      <c r="R65"/>
      <c r="S65" s="6"/>
      <c r="T65" s="6"/>
      <c r="U65" s="6"/>
      <c r="V65" s="6"/>
      <c r="W65" s="6"/>
      <c r="X65" s="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</row>
    <row r="66" spans="1:37" s="3" customFormat="1">
      <c r="A66"/>
      <c r="B66" s="9"/>
      <c r="C66" s="9"/>
      <c r="D66" s="9"/>
      <c r="E66" s="9"/>
      <c r="F66" s="9"/>
      <c r="G66" s="9"/>
      <c r="H66" s="9"/>
      <c r="I66" s="9"/>
      <c r="J66" s="9"/>
      <c r="K66" s="9"/>
      <c r="L66" s="53"/>
      <c r="M66" s="53"/>
      <c r="N66" s="54"/>
      <c r="O66" s="54"/>
      <c r="P66" s="13"/>
      <c r="Q66"/>
      <c r="R66"/>
      <c r="S66" s="6"/>
      <c r="T66" s="6"/>
      <c r="U66" s="6"/>
      <c r="V66" s="6"/>
      <c r="W66" s="6"/>
      <c r="X66" s="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</row>
    <row r="67" spans="1:37" s="3" customFormat="1">
      <c r="A67"/>
      <c r="B67" s="9"/>
      <c r="C67" s="9"/>
      <c r="D67" s="9"/>
      <c r="E67" s="9"/>
      <c r="F67" s="9"/>
      <c r="G67" s="9"/>
      <c r="H67" s="9"/>
      <c r="I67" s="9"/>
      <c r="J67" s="9"/>
      <c r="K67" s="9"/>
      <c r="L67" s="53"/>
      <c r="M67" s="53"/>
      <c r="N67" s="54"/>
      <c r="O67" s="54"/>
      <c r="P67" s="13"/>
      <c r="Q67"/>
      <c r="R67"/>
      <c r="S67" s="6"/>
      <c r="T67" s="6"/>
      <c r="U67" s="6"/>
      <c r="V67" s="6"/>
      <c r="W67" s="6"/>
      <c r="X67" s="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</row>
    <row r="68" spans="1:37">
      <c r="AK68" s="3"/>
    </row>
    <row r="69" spans="1:37">
      <c r="AK69" s="3"/>
    </row>
    <row r="70" spans="1:37">
      <c r="AK70" s="3"/>
    </row>
    <row r="71" spans="1:37">
      <c r="AK71" s="3"/>
    </row>
    <row r="72" spans="1:37">
      <c r="AK72" s="3"/>
    </row>
    <row r="73" spans="1:37">
      <c r="AK73" s="3"/>
    </row>
    <row r="74" spans="1:37">
      <c r="AK74" s="3"/>
    </row>
    <row r="75" spans="1:37">
      <c r="AK75" s="3"/>
    </row>
    <row r="76" spans="1:37">
      <c r="AK76" s="3"/>
    </row>
    <row r="77" spans="1:37">
      <c r="AK77" s="3"/>
    </row>
    <row r="78" spans="1:37">
      <c r="AJ78" s="64"/>
      <c r="AK78" s="64"/>
    </row>
    <row r="79" spans="1:37">
      <c r="AJ79" s="64"/>
      <c r="AK79" s="64"/>
    </row>
    <row r="80" spans="1:37">
      <c r="AJ80" s="64"/>
      <c r="AK80" s="64"/>
    </row>
    <row r="81" spans="36:37">
      <c r="AJ81" s="64"/>
      <c r="AK81" s="64"/>
    </row>
    <row r="82" spans="36:37">
      <c r="AJ82" s="64"/>
      <c r="AK82" s="64"/>
    </row>
    <row r="83" spans="36:37">
      <c r="AJ83" s="64"/>
      <c r="AK83" s="64"/>
    </row>
    <row r="84" spans="36:37">
      <c r="AK84" s="3"/>
    </row>
    <row r="85" spans="36:37">
      <c r="AK85" s="3"/>
    </row>
    <row r="86" spans="36:37">
      <c r="AK86" s="3"/>
    </row>
    <row r="87" spans="36:37">
      <c r="AK87" s="3"/>
    </row>
    <row r="88" spans="36:37">
      <c r="AK88" s="3"/>
    </row>
    <row r="89" spans="36:37">
      <c r="AK89" s="3"/>
    </row>
    <row r="90" spans="36:37">
      <c r="AK90" s="3"/>
    </row>
    <row r="91" spans="36:37">
      <c r="AK91" s="3"/>
    </row>
  </sheetData>
  <mergeCells count="147">
    <mergeCell ref="A2:O2"/>
    <mergeCell ref="Q2:X2"/>
    <mergeCell ref="A5:O7"/>
    <mergeCell ref="W6:X7"/>
    <mergeCell ref="W11:X12"/>
    <mergeCell ref="A14:O15"/>
    <mergeCell ref="Q17:R19"/>
    <mergeCell ref="S17:T19"/>
    <mergeCell ref="U17:X17"/>
    <mergeCell ref="U18:V19"/>
    <mergeCell ref="W18:X19"/>
    <mergeCell ref="Q20:R20"/>
    <mergeCell ref="S20:T20"/>
    <mergeCell ref="U20:V20"/>
    <mergeCell ref="W20:X20"/>
    <mergeCell ref="Z23:AA23"/>
    <mergeCell ref="AB23:AC23"/>
    <mergeCell ref="U24:V24"/>
    <mergeCell ref="W24:X24"/>
    <mergeCell ref="B23:C24"/>
    <mergeCell ref="D23:E24"/>
    <mergeCell ref="F23:G24"/>
    <mergeCell ref="H23:I24"/>
    <mergeCell ref="J23:K24"/>
    <mergeCell ref="L23:M24"/>
    <mergeCell ref="Q25:R25"/>
    <mergeCell ref="S25:T25"/>
    <mergeCell ref="U25:V25"/>
    <mergeCell ref="W25:X25"/>
    <mergeCell ref="Q26:R26"/>
    <mergeCell ref="S26:T26"/>
    <mergeCell ref="U26:V26"/>
    <mergeCell ref="W26:X26"/>
    <mergeCell ref="N23:O24"/>
    <mergeCell ref="Q23:R24"/>
    <mergeCell ref="S23:T24"/>
    <mergeCell ref="U23:X23"/>
    <mergeCell ref="Q29:R29"/>
    <mergeCell ref="S29:T29"/>
    <mergeCell ref="U29:V29"/>
    <mergeCell ref="W29:X29"/>
    <mergeCell ref="Q30:R30"/>
    <mergeCell ref="S30:T30"/>
    <mergeCell ref="U30:V30"/>
    <mergeCell ref="W30:X30"/>
    <mergeCell ref="Q27:R27"/>
    <mergeCell ref="S27:T27"/>
    <mergeCell ref="U27:V27"/>
    <mergeCell ref="W27:X27"/>
    <mergeCell ref="Q28:R28"/>
    <mergeCell ref="S28:T28"/>
    <mergeCell ref="U28:V28"/>
    <mergeCell ref="W28:X28"/>
    <mergeCell ref="Q33:R33"/>
    <mergeCell ref="S33:T33"/>
    <mergeCell ref="U33:V33"/>
    <mergeCell ref="W33:X33"/>
    <mergeCell ref="Q34:R34"/>
    <mergeCell ref="S34:T34"/>
    <mergeCell ref="U34:V34"/>
    <mergeCell ref="W34:X34"/>
    <mergeCell ref="Q31:R31"/>
    <mergeCell ref="S31:T31"/>
    <mergeCell ref="U31:V31"/>
    <mergeCell ref="W31:X31"/>
    <mergeCell ref="Q32:R32"/>
    <mergeCell ref="S32:T32"/>
    <mergeCell ref="U32:V32"/>
    <mergeCell ref="W32:X32"/>
    <mergeCell ref="Q37:R37"/>
    <mergeCell ref="S37:T37"/>
    <mergeCell ref="U37:V37"/>
    <mergeCell ref="W37:X37"/>
    <mergeCell ref="Q38:R38"/>
    <mergeCell ref="S38:T38"/>
    <mergeCell ref="U38:V38"/>
    <mergeCell ref="W38:X38"/>
    <mergeCell ref="Q35:R35"/>
    <mergeCell ref="S35:T35"/>
    <mergeCell ref="U35:V35"/>
    <mergeCell ref="W35:X35"/>
    <mergeCell ref="Q36:R36"/>
    <mergeCell ref="S36:T36"/>
    <mergeCell ref="U36:V36"/>
    <mergeCell ref="W36:X36"/>
    <mergeCell ref="Q41:R41"/>
    <mergeCell ref="S41:T41"/>
    <mergeCell ref="U41:V41"/>
    <mergeCell ref="W41:X41"/>
    <mergeCell ref="Q42:R42"/>
    <mergeCell ref="S42:T42"/>
    <mergeCell ref="U42:V42"/>
    <mergeCell ref="W42:X42"/>
    <mergeCell ref="Q39:R39"/>
    <mergeCell ref="S39:T39"/>
    <mergeCell ref="U39:V39"/>
    <mergeCell ref="W39:X39"/>
    <mergeCell ref="Q40:R40"/>
    <mergeCell ref="S40:T40"/>
    <mergeCell ref="U40:V40"/>
    <mergeCell ref="W40:X40"/>
    <mergeCell ref="Q45:R45"/>
    <mergeCell ref="S45:T45"/>
    <mergeCell ref="U45:V45"/>
    <mergeCell ref="W45:X45"/>
    <mergeCell ref="Q46:R46"/>
    <mergeCell ref="S46:T46"/>
    <mergeCell ref="U46:V46"/>
    <mergeCell ref="W46:X46"/>
    <mergeCell ref="Q43:R43"/>
    <mergeCell ref="S43:T43"/>
    <mergeCell ref="U43:V43"/>
    <mergeCell ref="W43:X43"/>
    <mergeCell ref="Q44:R44"/>
    <mergeCell ref="S44:T44"/>
    <mergeCell ref="U44:V44"/>
    <mergeCell ref="W44:X44"/>
    <mergeCell ref="Q49:R49"/>
    <mergeCell ref="S49:T49"/>
    <mergeCell ref="U49:V49"/>
    <mergeCell ref="W49:X49"/>
    <mergeCell ref="Q50:R50"/>
    <mergeCell ref="S50:T50"/>
    <mergeCell ref="U50:V50"/>
    <mergeCell ref="W50:X50"/>
    <mergeCell ref="Q47:R47"/>
    <mergeCell ref="S47:T47"/>
    <mergeCell ref="U47:V47"/>
    <mergeCell ref="W47:X47"/>
    <mergeCell ref="Q48:R48"/>
    <mergeCell ref="S48:T48"/>
    <mergeCell ref="U48:V48"/>
    <mergeCell ref="W48:X48"/>
    <mergeCell ref="B56:X57"/>
    <mergeCell ref="B59:X59"/>
    <mergeCell ref="Q53:R53"/>
    <mergeCell ref="S53:T53"/>
    <mergeCell ref="U53:V53"/>
    <mergeCell ref="W53:X53"/>
    <mergeCell ref="Q51:R51"/>
    <mergeCell ref="S51:T51"/>
    <mergeCell ref="U51:V51"/>
    <mergeCell ref="W51:X51"/>
    <mergeCell ref="Q52:R52"/>
    <mergeCell ref="S52:T52"/>
    <mergeCell ref="U52:V52"/>
    <mergeCell ref="W52:X52"/>
  </mergeCells>
  <phoneticPr fontId="3"/>
  <dataValidations count="4">
    <dataValidation type="list" allowBlank="1" showInputMessage="1" showErrorMessage="1" sqref="M25:M36 K25:K36 I25:I36 G25:G36 E25:E36 C25:C36 O25:O36">
      <formula1>$AJ$25:$AJ$30</formula1>
    </dataValidation>
    <dataValidation type="list" allowBlank="1" showInputMessage="1" showErrorMessage="1" sqref="E8:E10">
      <formula1>$AJ$25:$AJ$26</formula1>
    </dataValidation>
    <dataValidation type="list" allowBlank="1" showInputMessage="1" showErrorMessage="1" sqref="O38:O50 C38:C50 E38:E50 G38:G50 I38:I50 K38:K50 M38:M50">
      <formula1>$AJ$24:$AJ$30</formula1>
    </dataValidation>
    <dataValidation type="list" allowBlank="1" showInputMessage="1" showErrorMessage="1" sqref="C51:C53 E51:E53 G51:G53 I51:I53 K51:K53 M51:M53 M37 K37 I37 G37 E37 C37 O37 O51:O53">
      <formula1>$AI$25:$AI$30</formula1>
    </dataValidation>
  </dataValidations>
  <pageMargins left="0.78740157480314965" right="0.59055118110236227" top="0.55118110236220474" bottom="0.35433070866141736" header="0.31496062992125984" footer="0.31496062992125984"/>
  <pageSetup paperSize="9" scale="95" orientation="portrait" r:id="rId1"/>
  <headerFooter>
    <oddHeader>&amp;R別紙１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休日取得計画（実績）書</vt:lpstr>
      <vt:lpstr>【記入例】</vt:lpstr>
      <vt:lpstr>【記入例】!Print_Area</vt:lpstr>
      <vt:lpstr>'休日取得計画（実績）書'!Print_Area</vt:lpstr>
      <vt:lpstr>【記入例】!Print_Titles</vt:lpstr>
      <vt:lpstr>'休日取得計画（実績）書'!Print_Titles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祐樹</dc:creator>
  <cp:lastModifiedBy>521035</cp:lastModifiedBy>
  <cp:lastPrinted>2018-03-15T06:18:08Z</cp:lastPrinted>
  <dcterms:created xsi:type="dcterms:W3CDTF">2018-03-12T00:00:28Z</dcterms:created>
  <dcterms:modified xsi:type="dcterms:W3CDTF">2018-03-15T23:41:59Z</dcterms:modified>
</cp:coreProperties>
</file>